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s>
  <calcPr calcId="124519"/>
</workbook>
</file>

<file path=xl/calcChain.xml><?xml version="1.0" encoding="utf-8"?>
<calcChain xmlns="http://schemas.openxmlformats.org/spreadsheetml/2006/main">
  <c r="I10" i="14"/>
  <c r="I9"/>
  <c r="I7"/>
  <c r="I6"/>
  <c r="I5"/>
  <c r="I10" i="13"/>
  <c r="I9"/>
  <c r="I7"/>
  <c r="I6"/>
  <c r="I5"/>
  <c r="I10" i="12"/>
  <c r="I9"/>
  <c r="I7"/>
  <c r="I6"/>
  <c r="I5"/>
  <c r="I11" s="1"/>
  <c r="I12" s="1"/>
  <c r="I13" s="1"/>
  <c r="I14" s="1"/>
  <c r="I15" s="1"/>
  <c r="F17" i="11"/>
  <c r="F16"/>
  <c r="F15"/>
  <c r="F14"/>
  <c r="F13"/>
  <c r="F11"/>
  <c r="F10"/>
  <c r="F9"/>
  <c r="F8"/>
  <c r="F7"/>
  <c r="F6"/>
  <c r="F5"/>
  <c r="F18" s="1"/>
  <c r="F19" s="1"/>
  <c r="F20" s="1"/>
  <c r="F21" s="1"/>
  <c r="F22" s="1"/>
  <c r="I11" i="14" l="1"/>
  <c r="I12" s="1"/>
  <c r="I13" s="1"/>
  <c r="I14" s="1"/>
  <c r="I15" s="1"/>
  <c r="I11" i="13"/>
  <c r="I12" s="1"/>
  <c r="I13" s="1"/>
  <c r="I14" s="1"/>
  <c r="I15" s="1"/>
  <c r="I10" i="10" l="1"/>
  <c r="I9"/>
  <c r="I7"/>
  <c r="I6"/>
  <c r="I5"/>
  <c r="I11" s="1"/>
  <c r="I12" s="1"/>
  <c r="I13" s="1"/>
  <c r="I14" s="1"/>
  <c r="I15" s="1"/>
  <c r="I10" i="9" l="1"/>
  <c r="I9"/>
  <c r="I7"/>
  <c r="I6"/>
  <c r="I5"/>
  <c r="I11" s="1"/>
  <c r="I12" s="1"/>
  <c r="I13" s="1"/>
  <c r="I14" s="1"/>
  <c r="I15" s="1"/>
  <c r="F16" i="8"/>
  <c r="F15"/>
  <c r="F14"/>
  <c r="F13"/>
  <c r="F12"/>
  <c r="F10"/>
  <c r="F9"/>
  <c r="F8"/>
  <c r="F7"/>
  <c r="F6"/>
  <c r="F5"/>
  <c r="F17" s="1"/>
  <c r="F18" s="1"/>
  <c r="F19" s="1"/>
  <c r="F20" s="1"/>
  <c r="F21" s="1"/>
  <c r="I10" i="7" l="1"/>
  <c r="I9"/>
  <c r="I7"/>
  <c r="I6"/>
  <c r="I5"/>
  <c r="I10" i="6"/>
  <c r="I9"/>
  <c r="I7"/>
  <c r="I6"/>
  <c r="I11" s="1"/>
  <c r="I12" s="1"/>
  <c r="I13" s="1"/>
  <c r="I14" s="1"/>
  <c r="I15" s="1"/>
  <c r="I5"/>
  <c r="I10" i="5"/>
  <c r="I9"/>
  <c r="I7"/>
  <c r="I6"/>
  <c r="I5"/>
  <c r="I11" s="1"/>
  <c r="I12" s="1"/>
  <c r="I13" s="1"/>
  <c r="I14" s="1"/>
  <c r="I15" s="1"/>
  <c r="I11" i="7" l="1"/>
  <c r="I12" s="1"/>
  <c r="I13" s="1"/>
  <c r="I14" s="1"/>
  <c r="I15" s="1"/>
  <c r="F10" i="4" l="1"/>
  <c r="F9"/>
  <c r="F7"/>
  <c r="F6"/>
  <c r="F5"/>
  <c r="F11" s="1"/>
  <c r="F12" s="1"/>
  <c r="F13" s="1"/>
  <c r="F14" s="1"/>
  <c r="F15" s="1"/>
  <c r="F16" i="3"/>
  <c r="F15"/>
  <c r="F14"/>
  <c r="F13"/>
  <c r="F12"/>
  <c r="F10"/>
  <c r="F9"/>
  <c r="F8"/>
  <c r="F7"/>
  <c r="F6"/>
  <c r="F5"/>
  <c r="F17" s="1"/>
  <c r="F18" s="1"/>
  <c r="F19" s="1"/>
  <c r="F20" s="1"/>
  <c r="F21" s="1"/>
  <c r="F16" i="2"/>
  <c r="F15"/>
  <c r="F14"/>
  <c r="F13"/>
  <c r="F12"/>
  <c r="F10"/>
  <c r="F9"/>
  <c r="F8"/>
  <c r="F7"/>
  <c r="F6"/>
  <c r="F5"/>
  <c r="F17" s="1"/>
  <c r="F18" s="1"/>
  <c r="F19" s="1"/>
  <c r="F20" s="1"/>
  <c r="F21" s="1"/>
  <c r="F16" i="1"/>
  <c r="F15"/>
  <c r="F14"/>
  <c r="F13"/>
  <c r="F12"/>
  <c r="F10"/>
  <c r="F9"/>
  <c r="F8"/>
  <c r="F7"/>
  <c r="F6"/>
  <c r="F17" s="1"/>
  <c r="F18" s="1"/>
  <c r="F19" s="1"/>
  <c r="F20" s="1"/>
  <c r="F21" s="1"/>
  <c r="F5"/>
</calcChain>
</file>

<file path=xl/sharedStrings.xml><?xml version="1.0" encoding="utf-8"?>
<sst xmlns="http://schemas.openxmlformats.org/spreadsheetml/2006/main" count="509" uniqueCount="57">
  <si>
    <t>RANCHI MUNICIPAL CORPORATION, RANCHI</t>
  </si>
  <si>
    <t xml:space="preserve">BILL OF QUANTITY </t>
  </si>
  <si>
    <t>Name of Work :- Improvement of PCC Road from house of hiralal rajak to house of mukhlal laya at tunki tola under ward no 10.</t>
  </si>
  <si>
    <t>Sl. No.</t>
  </si>
  <si>
    <t>Items of work</t>
  </si>
  <si>
    <t>Qnty.</t>
  </si>
  <si>
    <t>Unit</t>
  </si>
  <si>
    <t>Rate</t>
  </si>
  <si>
    <t>Amount</t>
  </si>
  <si>
    <t>Labour for cleaning the work site before and after work etc.</t>
  </si>
  <si>
    <t>Each</t>
  </si>
  <si>
    <t>2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</si>
  <si>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</si>
  <si>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</si>
  <si>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</si>
  <si>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</si>
  <si>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M3</t>
  </si>
  <si>
    <t>4
5.6.8 J.B.C.D</t>
  </si>
  <si>
    <t>Supplying and laying (properly as per design and drawing) rip-rap with good  quality of boulders duly packed including the cost of materials, royalty all taxes etc. but excluding the cost of carriage all complete as per specification and direction of E/I.</t>
  </si>
  <si>
    <t>5
J.B.C.D 5.3.1.1</t>
  </si>
  <si>
    <t>Providing and laying in position cement concrete of specified grade excluding the cost of centering and shutering  All work upto pilith level.1:1.5.3(1 Cement:1.5 coarse sand(zone iii):3graded stone Aggregate 20mm nomial size.</t>
  </si>
  <si>
    <t>6
   J.B.C.D 5.3.17.1</t>
  </si>
  <si>
    <t xml:space="preserve">Centering and shuttering including strutting , etc and removel of form for  foundation, footings bases of column etc for mass concrete.             </t>
  </si>
  <si>
    <t>m2</t>
  </si>
  <si>
    <t>Carriage of Materials</t>
  </si>
  <si>
    <t>i</t>
  </si>
  <si>
    <t>Sand (Lead 49 KM)</t>
  </si>
  <si>
    <t>ii</t>
  </si>
  <si>
    <t>Sand Local / Dust(Lead 13 KM)</t>
  </si>
  <si>
    <t>iii</t>
  </si>
  <si>
    <t>Stone Chips  (Lead 22 KM)</t>
  </si>
  <si>
    <t>iv</t>
  </si>
  <si>
    <t>BOULDER-LEAD-( 36 KM )</t>
  </si>
  <si>
    <t>v</t>
  </si>
  <si>
    <t>Earth (Lead 01 KM)</t>
  </si>
  <si>
    <t>TOTAL</t>
  </si>
  <si>
    <t>GST (18%)</t>
  </si>
  <si>
    <t>L. CESS (1%)</t>
  </si>
  <si>
    <t>Name of Work :- Construction of PCC Road in near rabindra nath academy at basuki nagar  under ward no 10.</t>
  </si>
  <si>
    <t>Name of Work :- Improvement of PCC Road from house of bikaram singh to banti kumar at jainagar under ward no 10.</t>
  </si>
  <si>
    <t>Name of Work :- Improvement of PCC Road from house of gopal rai to house of J.B soren at gitil kocha under ward no 10.</t>
  </si>
  <si>
    <t>2
J.B.C.D 5.3.1.1</t>
  </si>
  <si>
    <t>3
   J.B.C.D 5.3.17.1</t>
  </si>
  <si>
    <t>Name of Work :- Construction of PCC Road at sharad babu lane old lower bazar to sonu pan dukar under ward no 15.</t>
  </si>
  <si>
    <t>Name of Work :- Construction of PCC Road at Dr. fatehullah lane md. Kalim house to sohail house under ward no 15.</t>
  </si>
  <si>
    <t>Name of Work :- Construction of PCC Road at konka dipu toli from munnu farm to J.D tigga house under ward no 15.</t>
  </si>
  <si>
    <t>Name of Work :- Construction of PCC Road from aadib store to ward office under ward no 16.</t>
  </si>
  <si>
    <t>Sand Local / Dust(Lead 13  KM)</t>
  </si>
  <si>
    <t>Name of Work :- Construction of PCC Road at prabhat lane ekka ji house under ward no 16.</t>
  </si>
  <si>
    <t>Name of Work :- Construction of PCC Road at sahay compound udhav babu lane under ward no 17.</t>
  </si>
  <si>
    <t>Name of Work :- Construction of PCC Road at lok vihar gali opposite lalpur thana under ward no 18.</t>
  </si>
  <si>
    <t>8
DSR
2019
16.91.2</t>
  </si>
  <si>
    <t>Providing and laying factory made chamfered edge cement concrete paver blocks in footpath,parks lawns drive ways or light traffic parking etc, required strength,thickness &amp; size and shape ,made by table vibratory method... do.......E/I.</t>
  </si>
  <si>
    <t>GST (12%)</t>
  </si>
  <si>
    <t>Name of Work :- Construction of PCC Road at east jail road rajat rai street under ward no 18.</t>
  </si>
  <si>
    <t>Name of Work :- Construction of PCC Road beside jaljoga resturent under ward no 18.</t>
  </si>
  <si>
    <t>Name of Work :- Construction of PCC Road at bihar club street kauchery road under ward no 18.</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</si>
</sst>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 fontId="1" fillId="0" borderId="2" xfId="0" applyNumberFormat="1" applyFont="1" applyBorder="1" applyAlignment="1">
      <alignment horizontal="center" vertical="center" wrapText="1"/>
    </xf>
    <xf numFmtId="2" fontId="1" fillId="0" borderId="2" xfId="0" applyNumberFormat="1"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topLeftCell="A11" workbookViewId="0">
      <selection activeCell="D16" sqref="D1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1.75" customHeight="1">
      <c r="A3" s="15" t="s">
        <v>2</v>
      </c>
      <c r="B3" s="15"/>
      <c r="C3" s="15"/>
      <c r="D3" s="15"/>
      <c r="E3" s="15"/>
      <c r="F3" s="15"/>
    </row>
    <row r="4" spans="1:6">
      <c r="A4" s="2" t="s">
        <v>3</v>
      </c>
      <c r="B4" s="2" t="s">
        <v>4</v>
      </c>
      <c r="C4" s="2" t="s">
        <v>5</v>
      </c>
      <c r="D4" s="2" t="s">
        <v>6</v>
      </c>
      <c r="E4" s="2" t="s">
        <v>7</v>
      </c>
      <c r="F4" s="2" t="s">
        <v>8</v>
      </c>
    </row>
    <row r="5" spans="1:6" ht="30">
      <c r="A5" s="3">
        <v>1</v>
      </c>
      <c r="B5" s="4" t="s">
        <v>9</v>
      </c>
      <c r="C5" s="4">
        <v>8</v>
      </c>
      <c r="D5" s="4" t="s">
        <v>10</v>
      </c>
      <c r="E5" s="4">
        <v>326.85000000000002</v>
      </c>
      <c r="F5" s="4">
        <f>C5*E5</f>
        <v>2614.8000000000002</v>
      </c>
    </row>
    <row r="6" spans="1:6" ht="165">
      <c r="A6" s="4" t="s">
        <v>11</v>
      </c>
      <c r="B6" s="4" t="s">
        <v>12</v>
      </c>
      <c r="C6" s="4">
        <v>22.77</v>
      </c>
      <c r="D6" s="4" t="s">
        <v>13</v>
      </c>
      <c r="E6" s="4">
        <v>151.82</v>
      </c>
      <c r="F6" s="4">
        <f t="shared" ref="F6:F16" si="0">C6*E6</f>
        <v>3456.9413999999997</v>
      </c>
    </row>
    <row r="7" spans="1:6" ht="105">
      <c r="A7" s="4" t="s">
        <v>14</v>
      </c>
      <c r="B7" s="4" t="s">
        <v>15</v>
      </c>
      <c r="C7" s="4">
        <v>8.5</v>
      </c>
      <c r="D7" s="4" t="s">
        <v>16</v>
      </c>
      <c r="E7" s="4">
        <v>589.51</v>
      </c>
      <c r="F7" s="4">
        <f t="shared" si="0"/>
        <v>5010.835</v>
      </c>
    </row>
    <row r="8" spans="1:6" ht="90">
      <c r="A8" s="4" t="s">
        <v>17</v>
      </c>
      <c r="B8" s="4" t="s">
        <v>18</v>
      </c>
      <c r="C8" s="4">
        <v>14.27</v>
      </c>
      <c r="D8" s="4" t="s">
        <v>13</v>
      </c>
      <c r="E8" s="4">
        <v>1756.4</v>
      </c>
      <c r="F8" s="4">
        <f t="shared" si="0"/>
        <v>25063.828000000001</v>
      </c>
    </row>
    <row r="9" spans="1:6" ht="90">
      <c r="A9" s="4" t="s">
        <v>19</v>
      </c>
      <c r="B9" s="4" t="s">
        <v>20</v>
      </c>
      <c r="C9" s="4">
        <v>101.95</v>
      </c>
      <c r="D9" s="4" t="s">
        <v>13</v>
      </c>
      <c r="E9" s="4">
        <v>4961.7299999999996</v>
      </c>
      <c r="F9" s="4">
        <f t="shared" si="0"/>
        <v>505848.37349999999</v>
      </c>
    </row>
    <row r="10" spans="1:6" ht="60">
      <c r="A10" s="4" t="s">
        <v>21</v>
      </c>
      <c r="B10" s="4" t="s">
        <v>22</v>
      </c>
      <c r="C10" s="4">
        <v>18.59</v>
      </c>
      <c r="D10" s="4" t="s">
        <v>23</v>
      </c>
      <c r="E10" s="4">
        <v>194.5</v>
      </c>
      <c r="F10" s="4">
        <f t="shared" si="0"/>
        <v>3615.7550000000001</v>
      </c>
    </row>
    <row r="11" spans="1:6">
      <c r="A11" s="3">
        <v>7</v>
      </c>
      <c r="B11" s="4" t="s">
        <v>24</v>
      </c>
      <c r="C11" s="4"/>
      <c r="D11" s="4"/>
      <c r="E11" s="4"/>
      <c r="F11" s="4"/>
    </row>
    <row r="12" spans="1:6">
      <c r="A12" s="4" t="s">
        <v>25</v>
      </c>
      <c r="B12" s="4" t="s">
        <v>26</v>
      </c>
      <c r="C12" s="4">
        <v>43.84</v>
      </c>
      <c r="D12" s="4" t="s">
        <v>13</v>
      </c>
      <c r="E12" s="4">
        <v>848.82</v>
      </c>
      <c r="F12" s="4">
        <f t="shared" si="0"/>
        <v>37212.268800000005</v>
      </c>
    </row>
    <row r="13" spans="1:6">
      <c r="A13" s="4" t="s">
        <v>27</v>
      </c>
      <c r="B13" s="4" t="s">
        <v>28</v>
      </c>
      <c r="C13" s="4">
        <v>8.5</v>
      </c>
      <c r="D13" s="4" t="s">
        <v>13</v>
      </c>
      <c r="E13" s="4">
        <v>313.14</v>
      </c>
      <c r="F13" s="4">
        <f t="shared" si="0"/>
        <v>2661.69</v>
      </c>
    </row>
    <row r="14" spans="1:6">
      <c r="A14" s="4" t="s">
        <v>29</v>
      </c>
      <c r="B14" s="4" t="s">
        <v>30</v>
      </c>
      <c r="C14" s="4">
        <v>87.68</v>
      </c>
      <c r="D14" s="4" t="s">
        <v>13</v>
      </c>
      <c r="E14" s="4">
        <v>447.06</v>
      </c>
      <c r="F14" s="4">
        <f t="shared" si="0"/>
        <v>39198.220800000003</v>
      </c>
    </row>
    <row r="15" spans="1:6">
      <c r="A15" s="4" t="s">
        <v>31</v>
      </c>
      <c r="B15" s="4" t="s">
        <v>32</v>
      </c>
      <c r="C15" s="4">
        <v>14.27</v>
      </c>
      <c r="D15" s="4" t="s">
        <v>13</v>
      </c>
      <c r="E15" s="4">
        <v>679.66</v>
      </c>
      <c r="F15" s="4">
        <f t="shared" si="0"/>
        <v>9698.7482</v>
      </c>
    </row>
    <row r="16" spans="1:6">
      <c r="A16" s="4" t="s">
        <v>33</v>
      </c>
      <c r="B16" s="4" t="s">
        <v>34</v>
      </c>
      <c r="C16" s="4">
        <v>22.77</v>
      </c>
      <c r="D16" s="4" t="s">
        <v>13</v>
      </c>
      <c r="E16" s="4">
        <v>117.54</v>
      </c>
      <c r="F16" s="4">
        <f t="shared" si="0"/>
        <v>2676.3858</v>
      </c>
    </row>
    <row r="17" spans="1:6">
      <c r="A17" s="4"/>
      <c r="B17" s="4"/>
      <c r="C17" s="4"/>
      <c r="D17" s="4"/>
      <c r="E17" s="4" t="s">
        <v>35</v>
      </c>
      <c r="F17" s="4">
        <f>SUM(F5:F16)</f>
        <v>637057.84649999999</v>
      </c>
    </row>
    <row r="18" spans="1:6">
      <c r="A18" s="5"/>
      <c r="B18" s="6"/>
      <c r="C18" s="7"/>
      <c r="D18" s="3"/>
      <c r="E18" s="4" t="s">
        <v>36</v>
      </c>
      <c r="F18" s="4">
        <f>F17*18/100</f>
        <v>114670.41236999999</v>
      </c>
    </row>
    <row r="19" spans="1:6">
      <c r="A19" s="5"/>
      <c r="B19" s="6"/>
      <c r="C19" s="7"/>
      <c r="D19" s="3"/>
      <c r="E19" s="4"/>
      <c r="F19" s="4">
        <f>F18+F17</f>
        <v>751728.25887000002</v>
      </c>
    </row>
    <row r="20" spans="1:6">
      <c r="A20" s="5"/>
      <c r="B20" s="6"/>
      <c r="C20" s="7"/>
      <c r="D20" s="3"/>
      <c r="E20" s="4" t="s">
        <v>37</v>
      </c>
      <c r="F20" s="4">
        <f>F19*1/100</f>
        <v>7517.2825886999999</v>
      </c>
    </row>
    <row r="21" spans="1:6">
      <c r="A21" s="5"/>
      <c r="B21" s="6"/>
      <c r="C21" s="7"/>
      <c r="D21" s="3"/>
      <c r="E21" s="4" t="s">
        <v>35</v>
      </c>
      <c r="F21" s="4">
        <f>F20+F19</f>
        <v>759245.54145869997</v>
      </c>
    </row>
  </sheetData>
  <mergeCells count="3">
    <mergeCell ref="A1:F1"/>
    <mergeCell ref="A2:F2"/>
    <mergeCell ref="A3:F3"/>
  </mergeCells>
  <pageMargins left="0.70866141732283472" right="0.70866141732283472" top="0.74803149606299213" bottom="0.74803149606299213"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dimension ref="A1:J15"/>
  <sheetViews>
    <sheetView topLeftCell="A10" workbookViewId="0">
      <selection sqref="A1:XFD1048576"/>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49</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62.87</v>
      </c>
      <c r="G6" s="4" t="s">
        <v>13</v>
      </c>
      <c r="H6" s="4">
        <v>4961.7299999999996</v>
      </c>
      <c r="I6" s="4">
        <f t="shared" ref="I6:I10" si="0">F6*H6</f>
        <v>311943.96509999997</v>
      </c>
    </row>
    <row r="7" spans="1:9" ht="60">
      <c r="A7" s="4" t="s">
        <v>42</v>
      </c>
      <c r="B7" s="4" t="s">
        <v>22</v>
      </c>
      <c r="C7" s="4">
        <v>14.87</v>
      </c>
      <c r="D7" s="4">
        <v>32.53</v>
      </c>
      <c r="E7" s="4">
        <v>13.94</v>
      </c>
      <c r="F7" s="4">
        <v>34.39</v>
      </c>
      <c r="G7" s="4" t="s">
        <v>23</v>
      </c>
      <c r="H7" s="4">
        <v>194.5</v>
      </c>
      <c r="I7" s="4">
        <f t="shared" si="0"/>
        <v>6688.8550000000005</v>
      </c>
    </row>
    <row r="8" spans="1:9">
      <c r="A8" s="3">
        <v>4</v>
      </c>
      <c r="B8" s="4" t="s">
        <v>24</v>
      </c>
      <c r="C8" s="4"/>
      <c r="D8" s="4"/>
      <c r="E8" s="4"/>
      <c r="F8" s="4"/>
      <c r="G8" s="4"/>
      <c r="H8" s="4"/>
      <c r="I8" s="4"/>
    </row>
    <row r="9" spans="1:9">
      <c r="A9" s="4" t="s">
        <v>25</v>
      </c>
      <c r="B9" s="4" t="s">
        <v>26</v>
      </c>
      <c r="C9" s="4">
        <v>21.43</v>
      </c>
      <c r="D9" s="4">
        <v>18.75</v>
      </c>
      <c r="E9" s="4">
        <v>14.61</v>
      </c>
      <c r="F9" s="4">
        <v>27.03</v>
      </c>
      <c r="G9" s="4" t="s">
        <v>13</v>
      </c>
      <c r="H9" s="4">
        <v>848.82</v>
      </c>
      <c r="I9" s="4">
        <f t="shared" si="0"/>
        <v>22943.604600000002</v>
      </c>
    </row>
    <row r="10" spans="1:9">
      <c r="A10" s="4" t="s">
        <v>27</v>
      </c>
      <c r="B10" s="4" t="s">
        <v>30</v>
      </c>
      <c r="C10" s="4">
        <v>42.87</v>
      </c>
      <c r="D10" s="4">
        <v>37.51</v>
      </c>
      <c r="E10" s="4">
        <v>29.23</v>
      </c>
      <c r="F10" s="4">
        <v>54.07</v>
      </c>
      <c r="G10" s="4" t="s">
        <v>13</v>
      </c>
      <c r="H10" s="4">
        <v>447.06</v>
      </c>
      <c r="I10" s="4">
        <f t="shared" si="0"/>
        <v>24172.534200000002</v>
      </c>
    </row>
    <row r="11" spans="1:9">
      <c r="A11" s="4"/>
      <c r="B11" s="4"/>
      <c r="C11" s="4"/>
      <c r="D11" s="4"/>
      <c r="E11" s="4"/>
      <c r="F11" s="4"/>
      <c r="G11" s="4"/>
      <c r="H11" s="4" t="s">
        <v>35</v>
      </c>
      <c r="I11" s="4">
        <f>SUM(I5:I10)</f>
        <v>369017.45889999997</v>
      </c>
    </row>
    <row r="12" spans="1:9">
      <c r="A12" s="5"/>
      <c r="B12" s="6"/>
      <c r="C12" s="6"/>
      <c r="D12" s="7"/>
      <c r="E12" s="7"/>
      <c r="F12" s="7"/>
      <c r="G12" s="3"/>
      <c r="H12" s="4" t="s">
        <v>36</v>
      </c>
      <c r="I12" s="4">
        <f>I11*18/100</f>
        <v>66423.142601999993</v>
      </c>
    </row>
    <row r="13" spans="1:9">
      <c r="A13" s="5"/>
      <c r="B13" s="6"/>
      <c r="C13" s="6"/>
      <c r="D13" s="7"/>
      <c r="E13" s="7"/>
      <c r="F13" s="7"/>
      <c r="G13" s="3"/>
      <c r="H13" s="4"/>
      <c r="I13" s="4">
        <f>I12+I11</f>
        <v>435440.60150199995</v>
      </c>
    </row>
    <row r="14" spans="1:9">
      <c r="A14" s="5"/>
      <c r="B14" s="6"/>
      <c r="C14" s="6"/>
      <c r="D14" s="7"/>
      <c r="E14" s="7"/>
      <c r="F14" s="7"/>
      <c r="G14" s="3"/>
      <c r="H14" s="4" t="s">
        <v>37</v>
      </c>
      <c r="I14" s="4">
        <f>I13*1/100</f>
        <v>4354.4060150199994</v>
      </c>
    </row>
    <row r="15" spans="1:9">
      <c r="A15" s="5"/>
      <c r="B15" s="6"/>
      <c r="C15" s="6"/>
      <c r="D15" s="7"/>
      <c r="E15" s="7"/>
      <c r="F15" s="7"/>
      <c r="G15" s="3"/>
      <c r="H15" s="4" t="s">
        <v>35</v>
      </c>
      <c r="I15" s="4">
        <f>I14+I13</f>
        <v>439795.00751701993</v>
      </c>
    </row>
  </sheetData>
  <mergeCells count="3">
    <mergeCell ref="A1:I1"/>
    <mergeCell ref="A2:I2"/>
    <mergeCell ref="A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2"/>
  <sheetViews>
    <sheetView topLeftCell="A10" workbookViewId="0">
      <selection activeCell="B6" sqref="B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9.25" customHeight="1">
      <c r="A3" s="15" t="s">
        <v>50</v>
      </c>
      <c r="B3" s="15"/>
      <c r="C3" s="15"/>
      <c r="D3" s="15"/>
      <c r="E3" s="15"/>
      <c r="F3" s="15"/>
    </row>
    <row r="4" spans="1:6">
      <c r="A4" s="2" t="s">
        <v>3</v>
      </c>
      <c r="B4" s="2" t="s">
        <v>4</v>
      </c>
      <c r="C4" s="2" t="s">
        <v>5</v>
      </c>
      <c r="D4" s="2" t="s">
        <v>6</v>
      </c>
      <c r="E4" s="2" t="s">
        <v>7</v>
      </c>
      <c r="F4" s="2" t="s">
        <v>8</v>
      </c>
    </row>
    <row r="5" spans="1:6" ht="30">
      <c r="A5" s="3">
        <v>1</v>
      </c>
      <c r="B5" s="4" t="s">
        <v>9</v>
      </c>
      <c r="C5" s="4">
        <v>10</v>
      </c>
      <c r="D5" s="4" t="s">
        <v>10</v>
      </c>
      <c r="E5" s="4">
        <v>326.85000000000002</v>
      </c>
      <c r="F5" s="4">
        <f>C5*E5</f>
        <v>3268.5</v>
      </c>
    </row>
    <row r="6" spans="1:6" ht="165">
      <c r="A6" s="4" t="s">
        <v>11</v>
      </c>
      <c r="B6" s="4" t="s">
        <v>12</v>
      </c>
      <c r="C6" s="4">
        <v>129.75</v>
      </c>
      <c r="D6" s="4" t="s">
        <v>13</v>
      </c>
      <c r="E6" s="4">
        <v>151.82</v>
      </c>
      <c r="F6" s="4">
        <f t="shared" ref="F6:F17" si="0">C6*E6</f>
        <v>19698.645</v>
      </c>
    </row>
    <row r="7" spans="1:6" ht="105">
      <c r="A7" s="4" t="s">
        <v>14</v>
      </c>
      <c r="B7" s="4" t="s">
        <v>15</v>
      </c>
      <c r="C7" s="4">
        <v>39.08</v>
      </c>
      <c r="D7" s="4" t="s">
        <v>16</v>
      </c>
      <c r="E7" s="4">
        <v>589.51</v>
      </c>
      <c r="F7" s="4">
        <f t="shared" si="0"/>
        <v>23038.050799999997</v>
      </c>
    </row>
    <row r="8" spans="1:6" ht="90">
      <c r="A8" s="4" t="s">
        <v>17</v>
      </c>
      <c r="B8" s="4" t="s">
        <v>18</v>
      </c>
      <c r="C8" s="4">
        <v>65.19</v>
      </c>
      <c r="D8" s="4" t="s">
        <v>13</v>
      </c>
      <c r="E8" s="4">
        <v>1756.4</v>
      </c>
      <c r="F8" s="4">
        <f t="shared" si="0"/>
        <v>114499.716</v>
      </c>
    </row>
    <row r="9" spans="1:6" ht="90">
      <c r="A9" s="4" t="s">
        <v>19</v>
      </c>
      <c r="B9" s="4" t="s">
        <v>20</v>
      </c>
      <c r="C9" s="4">
        <v>78.16</v>
      </c>
      <c r="D9" s="4" t="s">
        <v>13</v>
      </c>
      <c r="E9" s="4">
        <v>4961.7299999999996</v>
      </c>
      <c r="F9" s="4">
        <f t="shared" si="0"/>
        <v>387808.81679999997</v>
      </c>
    </row>
    <row r="10" spans="1:6" ht="60">
      <c r="A10" s="4" t="s">
        <v>21</v>
      </c>
      <c r="B10" s="4" t="s">
        <v>22</v>
      </c>
      <c r="C10" s="4">
        <v>21.38</v>
      </c>
      <c r="D10" s="4" t="s">
        <v>23</v>
      </c>
      <c r="E10" s="4">
        <v>194.5</v>
      </c>
      <c r="F10" s="4">
        <f t="shared" si="0"/>
        <v>4158.41</v>
      </c>
    </row>
    <row r="11" spans="1:6" ht="90">
      <c r="A11" s="12" t="s">
        <v>51</v>
      </c>
      <c r="B11" s="13" t="s">
        <v>52</v>
      </c>
      <c r="C11" s="4">
        <v>74.34</v>
      </c>
      <c r="D11" s="4" t="s">
        <v>23</v>
      </c>
      <c r="E11" s="4">
        <v>877.72</v>
      </c>
      <c r="F11" s="4">
        <f t="shared" si="0"/>
        <v>65249.704800000007</v>
      </c>
    </row>
    <row r="12" spans="1:6">
      <c r="A12" s="3">
        <v>9</v>
      </c>
      <c r="B12" s="4" t="s">
        <v>24</v>
      </c>
      <c r="C12" s="4"/>
      <c r="D12" s="4"/>
      <c r="E12" s="4"/>
      <c r="F12" s="4"/>
    </row>
    <row r="13" spans="1:6">
      <c r="A13" s="4" t="s">
        <v>25</v>
      </c>
      <c r="B13" s="4" t="s">
        <v>26</v>
      </c>
      <c r="C13" s="4">
        <v>33.61</v>
      </c>
      <c r="D13" s="4" t="s">
        <v>13</v>
      </c>
      <c r="E13" s="4">
        <v>848.82</v>
      </c>
      <c r="F13" s="4">
        <f t="shared" si="0"/>
        <v>28528.840200000002</v>
      </c>
    </row>
    <row r="14" spans="1:6">
      <c r="A14" s="4" t="s">
        <v>27</v>
      </c>
      <c r="B14" s="4" t="s">
        <v>47</v>
      </c>
      <c r="C14" s="4">
        <v>39.08</v>
      </c>
      <c r="D14" s="4" t="s">
        <v>13</v>
      </c>
      <c r="E14" s="4">
        <v>313.14</v>
      </c>
      <c r="F14" s="4">
        <f t="shared" si="0"/>
        <v>12237.511199999999</v>
      </c>
    </row>
    <row r="15" spans="1:6">
      <c r="A15" s="4" t="s">
        <v>29</v>
      </c>
      <c r="B15" s="4" t="s">
        <v>30</v>
      </c>
      <c r="C15" s="4">
        <v>67.22</v>
      </c>
      <c r="D15" s="4" t="s">
        <v>13</v>
      </c>
      <c r="E15" s="4">
        <v>447.06</v>
      </c>
      <c r="F15" s="4">
        <f t="shared" si="0"/>
        <v>30051.373199999998</v>
      </c>
    </row>
    <row r="16" spans="1:6">
      <c r="A16" s="4" t="s">
        <v>31</v>
      </c>
      <c r="B16" s="4" t="s">
        <v>32</v>
      </c>
      <c r="C16" s="4">
        <v>65.19</v>
      </c>
      <c r="D16" s="4" t="s">
        <v>13</v>
      </c>
      <c r="E16" s="4">
        <v>679.66</v>
      </c>
      <c r="F16" s="4">
        <f t="shared" si="0"/>
        <v>44307.035399999993</v>
      </c>
    </row>
    <row r="17" spans="1:6">
      <c r="A17" s="4" t="s">
        <v>33</v>
      </c>
      <c r="B17" s="4" t="s">
        <v>34</v>
      </c>
      <c r="C17" s="4">
        <v>129.75</v>
      </c>
      <c r="D17" s="4" t="s">
        <v>13</v>
      </c>
      <c r="E17" s="4">
        <v>117.54</v>
      </c>
      <c r="F17" s="4">
        <f t="shared" si="0"/>
        <v>15250.815000000001</v>
      </c>
    </row>
    <row r="18" spans="1:6">
      <c r="A18" s="4"/>
      <c r="B18" s="4"/>
      <c r="C18" s="4"/>
      <c r="D18" s="4"/>
      <c r="E18" s="4" t="s">
        <v>35</v>
      </c>
      <c r="F18" s="4">
        <f>SUM(F5:F17)</f>
        <v>748097.41840000008</v>
      </c>
    </row>
    <row r="19" spans="1:6">
      <c r="A19" s="5"/>
      <c r="B19" s="6"/>
      <c r="C19" s="7"/>
      <c r="D19" s="3"/>
      <c r="E19" s="4" t="s">
        <v>53</v>
      </c>
      <c r="F19" s="4">
        <f>F18*12/100</f>
        <v>89771.690208000015</v>
      </c>
    </row>
    <row r="20" spans="1:6">
      <c r="A20" s="5"/>
      <c r="B20" s="6"/>
      <c r="C20" s="7"/>
      <c r="D20" s="3"/>
      <c r="E20" s="4"/>
      <c r="F20" s="4">
        <f>F19+F18</f>
        <v>837869.1086080001</v>
      </c>
    </row>
    <row r="21" spans="1:6">
      <c r="A21" s="5"/>
      <c r="B21" s="6"/>
      <c r="C21" s="7"/>
      <c r="D21" s="3"/>
      <c r="E21" s="4" t="s">
        <v>37</v>
      </c>
      <c r="F21" s="4">
        <f>F20*1/100</f>
        <v>8378.6910860800017</v>
      </c>
    </row>
    <row r="22" spans="1:6">
      <c r="A22" s="5"/>
      <c r="B22" s="6"/>
      <c r="C22" s="7"/>
      <c r="D22" s="3"/>
      <c r="E22" s="4" t="s">
        <v>35</v>
      </c>
      <c r="F22" s="4">
        <f>F21+F20</f>
        <v>846247.79969408014</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15"/>
  <sheetViews>
    <sheetView topLeftCell="A7" workbookViewId="0">
      <selection sqref="A1:XFD1048576"/>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54</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101.95</v>
      </c>
      <c r="G6" s="4" t="s">
        <v>13</v>
      </c>
      <c r="H6" s="4">
        <v>4961.7299999999996</v>
      </c>
      <c r="I6" s="4">
        <f t="shared" ref="I6:I10" si="0">F6*H6</f>
        <v>505848.37349999999</v>
      </c>
    </row>
    <row r="7" spans="1:9" ht="60">
      <c r="A7" s="4" t="s">
        <v>42</v>
      </c>
      <c r="B7" s="4" t="s">
        <v>22</v>
      </c>
      <c r="C7" s="4">
        <v>14.87</v>
      </c>
      <c r="D7" s="4">
        <v>32.53</v>
      </c>
      <c r="E7" s="4">
        <v>13.94</v>
      </c>
      <c r="F7" s="4">
        <v>55.77</v>
      </c>
      <c r="G7" s="4" t="s">
        <v>23</v>
      </c>
      <c r="H7" s="4">
        <v>194.5</v>
      </c>
      <c r="I7" s="4">
        <f t="shared" si="0"/>
        <v>10847.265000000001</v>
      </c>
    </row>
    <row r="8" spans="1:9">
      <c r="A8" s="3">
        <v>4</v>
      </c>
      <c r="B8" s="4" t="s">
        <v>24</v>
      </c>
      <c r="C8" s="4"/>
      <c r="D8" s="4"/>
      <c r="E8" s="4"/>
      <c r="F8" s="4"/>
      <c r="G8" s="4"/>
      <c r="H8" s="4"/>
      <c r="I8" s="4"/>
    </row>
    <row r="9" spans="1:9">
      <c r="A9" s="4" t="s">
        <v>25</v>
      </c>
      <c r="B9" s="4" t="s">
        <v>26</v>
      </c>
      <c r="C9" s="4">
        <v>21.43</v>
      </c>
      <c r="D9" s="4">
        <v>18.75</v>
      </c>
      <c r="E9" s="4">
        <v>14.61</v>
      </c>
      <c r="F9" s="4">
        <v>43.84</v>
      </c>
      <c r="G9" s="4" t="s">
        <v>13</v>
      </c>
      <c r="H9" s="4">
        <v>848.82</v>
      </c>
      <c r="I9" s="4">
        <f t="shared" si="0"/>
        <v>37212.268800000005</v>
      </c>
    </row>
    <row r="10" spans="1:9">
      <c r="A10" s="4" t="s">
        <v>27</v>
      </c>
      <c r="B10" s="4" t="s">
        <v>30</v>
      </c>
      <c r="C10" s="4">
        <v>42.87</v>
      </c>
      <c r="D10" s="4">
        <v>37.51</v>
      </c>
      <c r="E10" s="4">
        <v>29.23</v>
      </c>
      <c r="F10" s="4">
        <v>87.68</v>
      </c>
      <c r="G10" s="4" t="s">
        <v>13</v>
      </c>
      <c r="H10" s="4">
        <v>447.06</v>
      </c>
      <c r="I10" s="4">
        <f t="shared" si="0"/>
        <v>39198.220800000003</v>
      </c>
    </row>
    <row r="11" spans="1:9">
      <c r="A11" s="4"/>
      <c r="B11" s="4"/>
      <c r="C11" s="4"/>
      <c r="D11" s="4"/>
      <c r="E11" s="4"/>
      <c r="F11" s="4"/>
      <c r="G11" s="4"/>
      <c r="H11" s="4" t="s">
        <v>35</v>
      </c>
      <c r="I11" s="4">
        <f>SUM(I5:I10)</f>
        <v>596374.62809999997</v>
      </c>
    </row>
    <row r="12" spans="1:9">
      <c r="A12" s="5"/>
      <c r="B12" s="6"/>
      <c r="C12" s="6"/>
      <c r="D12" s="7"/>
      <c r="E12" s="7"/>
      <c r="F12" s="7"/>
      <c r="G12" s="3"/>
      <c r="H12" s="4" t="s">
        <v>36</v>
      </c>
      <c r="I12" s="4">
        <f>I11*18/100</f>
        <v>107347.433058</v>
      </c>
    </row>
    <row r="13" spans="1:9">
      <c r="A13" s="5"/>
      <c r="B13" s="6"/>
      <c r="C13" s="6"/>
      <c r="D13" s="7"/>
      <c r="E13" s="7"/>
      <c r="F13" s="7"/>
      <c r="G13" s="3"/>
      <c r="H13" s="4"/>
      <c r="I13" s="4">
        <f>I12+I11</f>
        <v>703722.06115800003</v>
      </c>
    </row>
    <row r="14" spans="1:9">
      <c r="A14" s="5"/>
      <c r="B14" s="6"/>
      <c r="C14" s="6"/>
      <c r="D14" s="7"/>
      <c r="E14" s="7"/>
      <c r="F14" s="7"/>
      <c r="G14" s="3"/>
      <c r="H14" s="4" t="s">
        <v>37</v>
      </c>
      <c r="I14" s="4">
        <f>I13*1/100</f>
        <v>7037.22061158</v>
      </c>
    </row>
    <row r="15" spans="1:9">
      <c r="A15" s="5"/>
      <c r="B15" s="6"/>
      <c r="C15" s="6"/>
      <c r="D15" s="7"/>
      <c r="E15" s="7"/>
      <c r="F15" s="7"/>
      <c r="G15" s="3"/>
      <c r="H15" s="4" t="s">
        <v>35</v>
      </c>
      <c r="I15" s="4">
        <f>I14+I13</f>
        <v>710759.28176957997</v>
      </c>
    </row>
  </sheetData>
  <mergeCells count="3">
    <mergeCell ref="A1:I1"/>
    <mergeCell ref="A2:I2"/>
    <mergeCell ref="A3:I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15"/>
  <sheetViews>
    <sheetView topLeftCell="A10" workbookViewId="0">
      <selection activeCell="A4" sqref="A1:XFD1048576"/>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55</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33.64</v>
      </c>
      <c r="G6" s="4" t="s">
        <v>13</v>
      </c>
      <c r="H6" s="4">
        <v>4961.7299999999996</v>
      </c>
      <c r="I6" s="4">
        <f t="shared" ref="I6:I10" si="0">F6*H6</f>
        <v>166912.59719999999</v>
      </c>
    </row>
    <row r="7" spans="1:9" ht="60">
      <c r="A7" s="4" t="s">
        <v>42</v>
      </c>
      <c r="B7" s="4" t="s">
        <v>22</v>
      </c>
      <c r="C7" s="4">
        <v>14.87</v>
      </c>
      <c r="D7" s="4">
        <v>32.53</v>
      </c>
      <c r="E7" s="4">
        <v>13.94</v>
      </c>
      <c r="F7" s="4">
        <v>18.41</v>
      </c>
      <c r="G7" s="4" t="s">
        <v>23</v>
      </c>
      <c r="H7" s="4">
        <v>194.5</v>
      </c>
      <c r="I7" s="4">
        <f t="shared" si="0"/>
        <v>3580.7449999999999</v>
      </c>
    </row>
    <row r="8" spans="1:9">
      <c r="A8" s="3">
        <v>4</v>
      </c>
      <c r="B8" s="4" t="s">
        <v>24</v>
      </c>
      <c r="C8" s="4"/>
      <c r="D8" s="4"/>
      <c r="E8" s="4"/>
      <c r="F8" s="4"/>
      <c r="G8" s="4"/>
      <c r="H8" s="4"/>
      <c r="I8" s="4"/>
    </row>
    <row r="9" spans="1:9">
      <c r="A9" s="4" t="s">
        <v>25</v>
      </c>
      <c r="B9" s="4" t="s">
        <v>26</v>
      </c>
      <c r="C9" s="4">
        <v>21.43</v>
      </c>
      <c r="D9" s="4">
        <v>18.75</v>
      </c>
      <c r="E9" s="4">
        <v>14.61</v>
      </c>
      <c r="F9" s="4">
        <v>14.47</v>
      </c>
      <c r="G9" s="4" t="s">
        <v>13</v>
      </c>
      <c r="H9" s="4">
        <v>848.82</v>
      </c>
      <c r="I9" s="4">
        <f t="shared" si="0"/>
        <v>12282.425400000002</v>
      </c>
    </row>
    <row r="10" spans="1:9">
      <c r="A10" s="4" t="s">
        <v>27</v>
      </c>
      <c r="B10" s="4" t="s">
        <v>30</v>
      </c>
      <c r="C10" s="4">
        <v>42.87</v>
      </c>
      <c r="D10" s="4">
        <v>37.51</v>
      </c>
      <c r="E10" s="4">
        <v>29.23</v>
      </c>
      <c r="F10" s="4">
        <v>28.93</v>
      </c>
      <c r="G10" s="4" t="s">
        <v>13</v>
      </c>
      <c r="H10" s="4">
        <v>447.06</v>
      </c>
      <c r="I10" s="4">
        <f t="shared" si="0"/>
        <v>12933.4458</v>
      </c>
    </row>
    <row r="11" spans="1:9">
      <c r="A11" s="4"/>
      <c r="B11" s="4"/>
      <c r="C11" s="4"/>
      <c r="D11" s="4"/>
      <c r="E11" s="4"/>
      <c r="F11" s="4"/>
      <c r="G11" s="4"/>
      <c r="H11" s="4" t="s">
        <v>35</v>
      </c>
      <c r="I11" s="4">
        <f>SUM(I5:I10)</f>
        <v>198977.71339999998</v>
      </c>
    </row>
    <row r="12" spans="1:9">
      <c r="A12" s="5"/>
      <c r="B12" s="6"/>
      <c r="C12" s="6"/>
      <c r="D12" s="7"/>
      <c r="E12" s="7"/>
      <c r="F12" s="7"/>
      <c r="G12" s="3"/>
      <c r="H12" s="4" t="s">
        <v>36</v>
      </c>
      <c r="I12" s="4">
        <f>I11*18/100</f>
        <v>35815.988411999999</v>
      </c>
    </row>
    <row r="13" spans="1:9">
      <c r="A13" s="5"/>
      <c r="B13" s="6"/>
      <c r="C13" s="6"/>
      <c r="D13" s="7"/>
      <c r="E13" s="7"/>
      <c r="F13" s="7"/>
      <c r="G13" s="3"/>
      <c r="H13" s="4"/>
      <c r="I13" s="4">
        <f>I12+I11</f>
        <v>234793.70181199998</v>
      </c>
    </row>
    <row r="14" spans="1:9">
      <c r="A14" s="5"/>
      <c r="B14" s="6"/>
      <c r="C14" s="6"/>
      <c r="D14" s="7"/>
      <c r="E14" s="7"/>
      <c r="F14" s="7"/>
      <c r="G14" s="3"/>
      <c r="H14" s="4" t="s">
        <v>37</v>
      </c>
      <c r="I14" s="4">
        <f>I13*1/100</f>
        <v>2347.9370181199997</v>
      </c>
    </row>
    <row r="15" spans="1:9">
      <c r="A15" s="5"/>
      <c r="B15" s="6"/>
      <c r="C15" s="6"/>
      <c r="D15" s="7"/>
      <c r="E15" s="7"/>
      <c r="F15" s="7"/>
      <c r="G15" s="3"/>
      <c r="H15" s="4" t="s">
        <v>35</v>
      </c>
      <c r="I15" s="4">
        <f>I14+I13</f>
        <v>237141.63883011998</v>
      </c>
    </row>
  </sheetData>
  <mergeCells count="3">
    <mergeCell ref="A1:I1"/>
    <mergeCell ref="A2:I2"/>
    <mergeCell ref="A3:I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15"/>
  <sheetViews>
    <sheetView workbookViewId="0">
      <selection activeCell="A3" sqref="A3:I3"/>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56</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86.66</v>
      </c>
      <c r="G6" s="4" t="s">
        <v>13</v>
      </c>
      <c r="H6" s="4">
        <v>4961.7299999999996</v>
      </c>
      <c r="I6" s="4">
        <f t="shared" ref="I6:I10" si="0">F6*H6</f>
        <v>429983.52179999993</v>
      </c>
    </row>
    <row r="7" spans="1:9" ht="60">
      <c r="A7" s="4" t="s">
        <v>42</v>
      </c>
      <c r="B7" s="4" t="s">
        <v>22</v>
      </c>
      <c r="C7" s="4">
        <v>14.87</v>
      </c>
      <c r="D7" s="4">
        <v>32.53</v>
      </c>
      <c r="E7" s="4">
        <v>13.94</v>
      </c>
      <c r="F7" s="4">
        <v>47.4</v>
      </c>
      <c r="G7" s="4" t="s">
        <v>23</v>
      </c>
      <c r="H7" s="4">
        <v>194.5</v>
      </c>
      <c r="I7" s="4">
        <f t="shared" si="0"/>
        <v>9219.2999999999993</v>
      </c>
    </row>
    <row r="8" spans="1:9">
      <c r="A8" s="3">
        <v>4</v>
      </c>
      <c r="B8" s="4" t="s">
        <v>24</v>
      </c>
      <c r="C8" s="4"/>
      <c r="D8" s="4"/>
      <c r="E8" s="4"/>
      <c r="F8" s="4"/>
      <c r="G8" s="4"/>
      <c r="H8" s="4"/>
      <c r="I8" s="4"/>
    </row>
    <row r="9" spans="1:9">
      <c r="A9" s="4" t="s">
        <v>25</v>
      </c>
      <c r="B9" s="4" t="s">
        <v>26</v>
      </c>
      <c r="C9" s="4">
        <v>21.43</v>
      </c>
      <c r="D9" s="4">
        <v>18.75</v>
      </c>
      <c r="E9" s="4">
        <v>14.61</v>
      </c>
      <c r="F9" s="4">
        <v>37.26</v>
      </c>
      <c r="G9" s="4" t="s">
        <v>13</v>
      </c>
      <c r="H9" s="4">
        <v>848.82</v>
      </c>
      <c r="I9" s="4">
        <f t="shared" si="0"/>
        <v>31627.033200000002</v>
      </c>
    </row>
    <row r="10" spans="1:9">
      <c r="A10" s="4" t="s">
        <v>27</v>
      </c>
      <c r="B10" s="4" t="s">
        <v>30</v>
      </c>
      <c r="C10" s="4">
        <v>42.87</v>
      </c>
      <c r="D10" s="4">
        <v>37.51</v>
      </c>
      <c r="E10" s="4">
        <v>29.23</v>
      </c>
      <c r="F10" s="4">
        <v>74.53</v>
      </c>
      <c r="G10" s="4" t="s">
        <v>13</v>
      </c>
      <c r="H10" s="4">
        <v>447.06</v>
      </c>
      <c r="I10" s="4">
        <f t="shared" si="0"/>
        <v>33319.381800000003</v>
      </c>
    </row>
    <row r="11" spans="1:9">
      <c r="A11" s="4"/>
      <c r="B11" s="4"/>
      <c r="C11" s="4"/>
      <c r="D11" s="4"/>
      <c r="E11" s="4"/>
      <c r="F11" s="4"/>
      <c r="G11" s="4"/>
      <c r="H11" s="4" t="s">
        <v>35</v>
      </c>
      <c r="I11" s="4">
        <f>SUM(I5:I10)</f>
        <v>507417.73679999996</v>
      </c>
    </row>
    <row r="12" spans="1:9">
      <c r="A12" s="5"/>
      <c r="B12" s="6"/>
      <c r="C12" s="6"/>
      <c r="D12" s="7"/>
      <c r="E12" s="7"/>
      <c r="F12" s="7"/>
      <c r="G12" s="3"/>
      <c r="H12" s="4" t="s">
        <v>36</v>
      </c>
      <c r="I12" s="4">
        <f>I11*18/100</f>
        <v>91335.192623999988</v>
      </c>
    </row>
    <row r="13" spans="1:9">
      <c r="A13" s="5"/>
      <c r="B13" s="6"/>
      <c r="C13" s="6"/>
      <c r="D13" s="7"/>
      <c r="E13" s="7"/>
      <c r="F13" s="7"/>
      <c r="G13" s="3"/>
      <c r="H13" s="4"/>
      <c r="I13" s="4">
        <f>I12+I11</f>
        <v>598752.92942399997</v>
      </c>
    </row>
    <row r="14" spans="1:9">
      <c r="A14" s="5"/>
      <c r="B14" s="6"/>
      <c r="C14" s="6"/>
      <c r="D14" s="7"/>
      <c r="E14" s="7"/>
      <c r="F14" s="7"/>
      <c r="G14" s="3"/>
      <c r="H14" s="4" t="s">
        <v>37</v>
      </c>
      <c r="I14" s="4">
        <f>I13*1/100</f>
        <v>5987.5292942400001</v>
      </c>
    </row>
    <row r="15" spans="1:9">
      <c r="A15" s="5"/>
      <c r="B15" s="6"/>
      <c r="C15" s="6"/>
      <c r="D15" s="7"/>
      <c r="E15" s="7"/>
      <c r="F15" s="7"/>
      <c r="G15" s="3"/>
      <c r="H15" s="4" t="s">
        <v>35</v>
      </c>
      <c r="I15" s="4">
        <f>I14+I13</f>
        <v>604740.45871824003</v>
      </c>
    </row>
  </sheetData>
  <mergeCells count="3">
    <mergeCell ref="A1:I1"/>
    <mergeCell ref="A2:I2"/>
    <mergeCell ref="A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21"/>
  <sheetViews>
    <sheetView topLeftCell="A16" workbookViewId="0">
      <selection activeCell="H5" sqref="H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1.75" customHeight="1">
      <c r="A3" s="15" t="s">
        <v>38</v>
      </c>
      <c r="B3" s="15"/>
      <c r="C3" s="15"/>
      <c r="D3" s="15"/>
      <c r="E3" s="15"/>
      <c r="F3" s="15"/>
    </row>
    <row r="4" spans="1:6">
      <c r="A4" s="2" t="s">
        <v>3</v>
      </c>
      <c r="B4" s="2" t="s">
        <v>4</v>
      </c>
      <c r="C4" s="2" t="s">
        <v>5</v>
      </c>
      <c r="D4" s="2" t="s">
        <v>6</v>
      </c>
      <c r="E4" s="2" t="s">
        <v>7</v>
      </c>
      <c r="F4" s="2" t="s">
        <v>8</v>
      </c>
    </row>
    <row r="5" spans="1:6" ht="30">
      <c r="A5" s="3">
        <v>1</v>
      </c>
      <c r="B5" s="4" t="s">
        <v>9</v>
      </c>
      <c r="C5" s="4">
        <v>12</v>
      </c>
      <c r="D5" s="4" t="s">
        <v>10</v>
      </c>
      <c r="E5" s="4">
        <v>326.85000000000002</v>
      </c>
      <c r="F5" s="4">
        <f>C5*E5</f>
        <v>3922.2000000000003</v>
      </c>
    </row>
    <row r="6" spans="1:6" ht="165">
      <c r="A6" s="4" t="s">
        <v>11</v>
      </c>
      <c r="B6" s="4" t="s">
        <v>12</v>
      </c>
      <c r="C6" s="4">
        <v>43.64</v>
      </c>
      <c r="D6" s="4" t="s">
        <v>13</v>
      </c>
      <c r="E6" s="4">
        <v>151.82</v>
      </c>
      <c r="F6" s="4">
        <f t="shared" ref="F6:F16" si="0">C6*E6</f>
        <v>6625.4247999999998</v>
      </c>
    </row>
    <row r="7" spans="1:6" ht="105">
      <c r="A7" s="4" t="s">
        <v>14</v>
      </c>
      <c r="B7" s="4" t="s">
        <v>15</v>
      </c>
      <c r="C7" s="4">
        <v>16.28</v>
      </c>
      <c r="D7" s="4" t="s">
        <v>16</v>
      </c>
      <c r="E7" s="4">
        <v>589.51</v>
      </c>
      <c r="F7" s="4">
        <f t="shared" si="0"/>
        <v>9597.2228000000014</v>
      </c>
    </row>
    <row r="8" spans="1:6" ht="90">
      <c r="A8" s="4" t="s">
        <v>17</v>
      </c>
      <c r="B8" s="4" t="s">
        <v>18</v>
      </c>
      <c r="C8" s="4">
        <v>27.36</v>
      </c>
      <c r="D8" s="4" t="s">
        <v>13</v>
      </c>
      <c r="E8" s="4">
        <v>1756.4</v>
      </c>
      <c r="F8" s="4">
        <f t="shared" si="0"/>
        <v>48055.103999999999</v>
      </c>
    </row>
    <row r="9" spans="1:6" ht="90">
      <c r="A9" s="4" t="s">
        <v>19</v>
      </c>
      <c r="B9" s="4" t="s">
        <v>20</v>
      </c>
      <c r="C9" s="4">
        <v>118.24</v>
      </c>
      <c r="D9" s="4" t="s">
        <v>13</v>
      </c>
      <c r="E9" s="4">
        <v>4961.7299999999996</v>
      </c>
      <c r="F9" s="4">
        <f t="shared" si="0"/>
        <v>586674.95519999997</v>
      </c>
    </row>
    <row r="10" spans="1:6" ht="60">
      <c r="A10" s="4" t="s">
        <v>21</v>
      </c>
      <c r="B10" s="4" t="s">
        <v>22</v>
      </c>
      <c r="C10" s="4">
        <v>36.25</v>
      </c>
      <c r="D10" s="4" t="s">
        <v>23</v>
      </c>
      <c r="E10" s="4">
        <v>194.5</v>
      </c>
      <c r="F10" s="4">
        <f t="shared" si="0"/>
        <v>7050.625</v>
      </c>
    </row>
    <row r="11" spans="1:6">
      <c r="A11" s="3">
        <v>7</v>
      </c>
      <c r="B11" s="4" t="s">
        <v>24</v>
      </c>
      <c r="C11" s="4"/>
      <c r="D11" s="4"/>
      <c r="E11" s="4"/>
      <c r="F11" s="4"/>
    </row>
    <row r="12" spans="1:6">
      <c r="A12" s="4" t="s">
        <v>25</v>
      </c>
      <c r="B12" s="4" t="s">
        <v>26</v>
      </c>
      <c r="C12" s="4">
        <v>50.84</v>
      </c>
      <c r="D12" s="4" t="s">
        <v>13</v>
      </c>
      <c r="E12" s="4">
        <v>848.82</v>
      </c>
      <c r="F12" s="4">
        <f t="shared" si="0"/>
        <v>43154.008800000003</v>
      </c>
    </row>
    <row r="13" spans="1:6">
      <c r="A13" s="4" t="s">
        <v>27</v>
      </c>
      <c r="B13" s="4" t="s">
        <v>28</v>
      </c>
      <c r="C13" s="4">
        <v>16.28</v>
      </c>
      <c r="D13" s="4" t="s">
        <v>13</v>
      </c>
      <c r="E13" s="4">
        <v>313.14</v>
      </c>
      <c r="F13" s="4">
        <f t="shared" si="0"/>
        <v>5097.9192000000003</v>
      </c>
    </row>
    <row r="14" spans="1:6">
      <c r="A14" s="4" t="s">
        <v>29</v>
      </c>
      <c r="B14" s="4" t="s">
        <v>30</v>
      </c>
      <c r="C14" s="4">
        <v>101.69</v>
      </c>
      <c r="D14" s="4" t="s">
        <v>13</v>
      </c>
      <c r="E14" s="4">
        <v>447.06</v>
      </c>
      <c r="F14" s="4">
        <f t="shared" si="0"/>
        <v>45461.5314</v>
      </c>
    </row>
    <row r="15" spans="1:6">
      <c r="A15" s="4" t="s">
        <v>31</v>
      </c>
      <c r="B15" s="4" t="s">
        <v>32</v>
      </c>
      <c r="C15" s="4">
        <v>27.36</v>
      </c>
      <c r="D15" s="4" t="s">
        <v>13</v>
      </c>
      <c r="E15" s="4">
        <v>679.66</v>
      </c>
      <c r="F15" s="4">
        <f t="shared" si="0"/>
        <v>18595.497599999999</v>
      </c>
    </row>
    <row r="16" spans="1:6">
      <c r="A16" s="4" t="s">
        <v>33</v>
      </c>
      <c r="B16" s="4" t="s">
        <v>34</v>
      </c>
      <c r="C16" s="4">
        <v>43.64</v>
      </c>
      <c r="D16" s="4" t="s">
        <v>13</v>
      </c>
      <c r="E16" s="4">
        <v>117.54</v>
      </c>
      <c r="F16" s="4">
        <f t="shared" si="0"/>
        <v>5129.4456</v>
      </c>
    </row>
    <row r="17" spans="1:6">
      <c r="A17" s="4"/>
      <c r="B17" s="4"/>
      <c r="C17" s="4"/>
      <c r="D17" s="4"/>
      <c r="E17" s="4" t="s">
        <v>35</v>
      </c>
      <c r="F17" s="4">
        <f>SUM(F5:F16)</f>
        <v>779363.93439999991</v>
      </c>
    </row>
    <row r="18" spans="1:6">
      <c r="A18" s="5"/>
      <c r="B18" s="6"/>
      <c r="C18" s="7"/>
      <c r="D18" s="3"/>
      <c r="E18" s="4" t="s">
        <v>36</v>
      </c>
      <c r="F18" s="4">
        <f>F17*18/100</f>
        <v>140285.50819199998</v>
      </c>
    </row>
    <row r="19" spans="1:6">
      <c r="A19" s="5"/>
      <c r="B19" s="6"/>
      <c r="C19" s="7"/>
      <c r="D19" s="3"/>
      <c r="E19" s="4"/>
      <c r="F19" s="4">
        <f>F18+F17</f>
        <v>919649.44259199989</v>
      </c>
    </row>
    <row r="20" spans="1:6">
      <c r="A20" s="5"/>
      <c r="B20" s="6"/>
      <c r="C20" s="7"/>
      <c r="D20" s="3"/>
      <c r="E20" s="4" t="s">
        <v>37</v>
      </c>
      <c r="F20" s="4">
        <f>F19*1/100</f>
        <v>9196.4944259199983</v>
      </c>
    </row>
    <row r="21" spans="1:6">
      <c r="A21" s="5"/>
      <c r="B21" s="6"/>
      <c r="C21" s="7"/>
      <c r="D21" s="3"/>
      <c r="E21" s="4" t="s">
        <v>35</v>
      </c>
      <c r="F21" s="4">
        <f>F20+F19</f>
        <v>928845.93701791984</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1"/>
  <sheetViews>
    <sheetView topLeftCell="A13"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1.75" customHeight="1">
      <c r="A3" s="15" t="s">
        <v>39</v>
      </c>
      <c r="B3" s="15"/>
      <c r="C3" s="15"/>
      <c r="D3" s="15"/>
      <c r="E3" s="15"/>
      <c r="F3" s="15"/>
    </row>
    <row r="4" spans="1:6">
      <c r="A4" s="2" t="s">
        <v>3</v>
      </c>
      <c r="B4" s="2" t="s">
        <v>4</v>
      </c>
      <c r="C4" s="2" t="s">
        <v>5</v>
      </c>
      <c r="D4" s="2" t="s">
        <v>6</v>
      </c>
      <c r="E4" s="2" t="s">
        <v>7</v>
      </c>
      <c r="F4" s="2" t="s">
        <v>8</v>
      </c>
    </row>
    <row r="5" spans="1:6" ht="30">
      <c r="A5" s="3">
        <v>1</v>
      </c>
      <c r="B5" s="4" t="s">
        <v>9</v>
      </c>
      <c r="C5" s="4">
        <v>8</v>
      </c>
      <c r="D5" s="4" t="s">
        <v>10</v>
      </c>
      <c r="E5" s="4">
        <v>326.85000000000002</v>
      </c>
      <c r="F5" s="4">
        <f>C5*E5</f>
        <v>2614.8000000000002</v>
      </c>
    </row>
    <row r="6" spans="1:6" ht="165">
      <c r="A6" s="4" t="s">
        <v>11</v>
      </c>
      <c r="B6" s="4" t="s">
        <v>12</v>
      </c>
      <c r="C6" s="4">
        <v>68.31</v>
      </c>
      <c r="D6" s="4" t="s">
        <v>13</v>
      </c>
      <c r="E6" s="4">
        <v>151.82</v>
      </c>
      <c r="F6" s="4">
        <f t="shared" ref="F6:F16" si="0">C6*E6</f>
        <v>10370.824199999999</v>
      </c>
    </row>
    <row r="7" spans="1:6" ht="105">
      <c r="A7" s="4" t="s">
        <v>14</v>
      </c>
      <c r="B7" s="4" t="s">
        <v>15</v>
      </c>
      <c r="C7" s="4">
        <v>24.49</v>
      </c>
      <c r="D7" s="4" t="s">
        <v>16</v>
      </c>
      <c r="E7" s="4">
        <v>589.51</v>
      </c>
      <c r="F7" s="4">
        <f t="shared" si="0"/>
        <v>14437.099899999999</v>
      </c>
    </row>
    <row r="8" spans="1:6" ht="90">
      <c r="A8" s="4" t="s">
        <v>17</v>
      </c>
      <c r="B8" s="4" t="s">
        <v>18</v>
      </c>
      <c r="C8" s="4">
        <v>42.82</v>
      </c>
      <c r="D8" s="4" t="s">
        <v>13</v>
      </c>
      <c r="E8" s="4">
        <v>1756.4</v>
      </c>
      <c r="F8" s="4">
        <f t="shared" si="0"/>
        <v>75209.04800000001</v>
      </c>
    </row>
    <row r="9" spans="1:6" ht="90">
      <c r="A9" s="4" t="s">
        <v>19</v>
      </c>
      <c r="B9" s="4" t="s">
        <v>20</v>
      </c>
      <c r="C9" s="4">
        <v>50.98</v>
      </c>
      <c r="D9" s="4" t="s">
        <v>13</v>
      </c>
      <c r="E9" s="4">
        <v>4961.7299999999996</v>
      </c>
      <c r="F9" s="4">
        <f t="shared" si="0"/>
        <v>252948.99539999996</v>
      </c>
    </row>
    <row r="10" spans="1:6" ht="60">
      <c r="A10" s="4" t="s">
        <v>21</v>
      </c>
      <c r="B10" s="4" t="s">
        <v>22</v>
      </c>
      <c r="C10" s="4">
        <v>16.73</v>
      </c>
      <c r="D10" s="4" t="s">
        <v>23</v>
      </c>
      <c r="E10" s="4">
        <v>194.5</v>
      </c>
      <c r="F10" s="4">
        <f t="shared" si="0"/>
        <v>3253.9850000000001</v>
      </c>
    </row>
    <row r="11" spans="1:6">
      <c r="A11" s="3">
        <v>7</v>
      </c>
      <c r="B11" s="4" t="s">
        <v>24</v>
      </c>
      <c r="C11" s="4"/>
      <c r="D11" s="4"/>
      <c r="E11" s="4"/>
      <c r="F11" s="4"/>
    </row>
    <row r="12" spans="1:6">
      <c r="A12" s="4" t="s">
        <v>25</v>
      </c>
      <c r="B12" s="4" t="s">
        <v>26</v>
      </c>
      <c r="C12" s="4">
        <v>21.92</v>
      </c>
      <c r="D12" s="4" t="s">
        <v>13</v>
      </c>
      <c r="E12" s="4">
        <v>848.82</v>
      </c>
      <c r="F12" s="4">
        <f t="shared" si="0"/>
        <v>18606.134400000003</v>
      </c>
    </row>
    <row r="13" spans="1:6">
      <c r="A13" s="4" t="s">
        <v>27</v>
      </c>
      <c r="B13" s="4" t="s">
        <v>28</v>
      </c>
      <c r="C13" s="4">
        <v>25.49</v>
      </c>
      <c r="D13" s="4" t="s">
        <v>13</v>
      </c>
      <c r="E13" s="4">
        <v>313.14</v>
      </c>
      <c r="F13" s="4">
        <f t="shared" si="0"/>
        <v>7981.9385999999995</v>
      </c>
    </row>
    <row r="14" spans="1:6">
      <c r="A14" s="4" t="s">
        <v>29</v>
      </c>
      <c r="B14" s="4" t="s">
        <v>30</v>
      </c>
      <c r="C14" s="4">
        <v>43.84</v>
      </c>
      <c r="D14" s="4" t="s">
        <v>13</v>
      </c>
      <c r="E14" s="4">
        <v>447.06</v>
      </c>
      <c r="F14" s="4">
        <f t="shared" si="0"/>
        <v>19599.110400000001</v>
      </c>
    </row>
    <row r="15" spans="1:6">
      <c r="A15" s="4" t="s">
        <v>31</v>
      </c>
      <c r="B15" s="4" t="s">
        <v>32</v>
      </c>
      <c r="C15" s="4">
        <v>42.82</v>
      </c>
      <c r="D15" s="4" t="s">
        <v>13</v>
      </c>
      <c r="E15" s="4">
        <v>679.66</v>
      </c>
      <c r="F15" s="4">
        <f t="shared" si="0"/>
        <v>29103.0412</v>
      </c>
    </row>
    <row r="16" spans="1:6">
      <c r="A16" s="4" t="s">
        <v>33</v>
      </c>
      <c r="B16" s="4" t="s">
        <v>34</v>
      </c>
      <c r="C16" s="4">
        <v>68.31</v>
      </c>
      <c r="D16" s="4" t="s">
        <v>13</v>
      </c>
      <c r="E16" s="4">
        <v>117.54</v>
      </c>
      <c r="F16" s="4">
        <f t="shared" si="0"/>
        <v>8029.157400000001</v>
      </c>
    </row>
    <row r="17" spans="1:6">
      <c r="A17" s="4"/>
      <c r="B17" s="4"/>
      <c r="C17" s="4"/>
      <c r="D17" s="4"/>
      <c r="E17" s="4" t="s">
        <v>35</v>
      </c>
      <c r="F17" s="4">
        <f>SUM(F5:F16)</f>
        <v>442154.13449999993</v>
      </c>
    </row>
    <row r="18" spans="1:6">
      <c r="A18" s="5"/>
      <c r="B18" s="6"/>
      <c r="C18" s="7"/>
      <c r="D18" s="3"/>
      <c r="E18" s="4" t="s">
        <v>36</v>
      </c>
      <c r="F18" s="4">
        <f>F17*18/100</f>
        <v>79587.744209999975</v>
      </c>
    </row>
    <row r="19" spans="1:6">
      <c r="A19" s="5"/>
      <c r="B19" s="6"/>
      <c r="C19" s="7"/>
      <c r="D19" s="3"/>
      <c r="E19" s="4"/>
      <c r="F19" s="4">
        <f>F18+F17</f>
        <v>521741.8787099999</v>
      </c>
    </row>
    <row r="20" spans="1:6">
      <c r="A20" s="5"/>
      <c r="B20" s="6"/>
      <c r="C20" s="7"/>
      <c r="D20" s="3"/>
      <c r="E20" s="4" t="s">
        <v>37</v>
      </c>
      <c r="F20" s="4">
        <f>F19*1/100</f>
        <v>5217.4187870999995</v>
      </c>
    </row>
    <row r="21" spans="1:6">
      <c r="A21" s="5"/>
      <c r="B21" s="6"/>
      <c r="C21" s="7"/>
      <c r="D21" s="3"/>
      <c r="E21" s="4" t="s">
        <v>35</v>
      </c>
      <c r="F21" s="4">
        <f>F20+F19</f>
        <v>526959.29749709985</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5"/>
  <sheetViews>
    <sheetView topLeftCell="A10" workbookViewId="0">
      <selection activeCell="F15" sqref="F1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1.75" customHeight="1">
      <c r="A3" s="15" t="s">
        <v>40</v>
      </c>
      <c r="B3" s="15"/>
      <c r="C3" s="15"/>
      <c r="D3" s="15"/>
      <c r="E3" s="15"/>
      <c r="F3" s="15"/>
    </row>
    <row r="4" spans="1:6">
      <c r="A4" s="2" t="s">
        <v>3</v>
      </c>
      <c r="B4" s="2" t="s">
        <v>4</v>
      </c>
      <c r="C4" s="2" t="s">
        <v>5</v>
      </c>
      <c r="D4" s="2" t="s">
        <v>6</v>
      </c>
      <c r="E4" s="2" t="s">
        <v>7</v>
      </c>
      <c r="F4" s="2" t="s">
        <v>8</v>
      </c>
    </row>
    <row r="5" spans="1:6" ht="30">
      <c r="A5" s="3">
        <v>1</v>
      </c>
      <c r="B5" s="4" t="s">
        <v>9</v>
      </c>
      <c r="C5" s="4">
        <v>6</v>
      </c>
      <c r="D5" s="4" t="s">
        <v>10</v>
      </c>
      <c r="E5" s="4">
        <v>326.85000000000002</v>
      </c>
      <c r="F5" s="4">
        <f>C5*E5</f>
        <v>1961.1000000000001</v>
      </c>
    </row>
    <row r="6" spans="1:6" ht="90">
      <c r="A6" s="4" t="s">
        <v>41</v>
      </c>
      <c r="B6" s="4" t="s">
        <v>20</v>
      </c>
      <c r="C6" s="4">
        <v>87.79</v>
      </c>
      <c r="D6" s="4" t="s">
        <v>13</v>
      </c>
      <c r="E6" s="4">
        <v>4961.7299999999996</v>
      </c>
      <c r="F6" s="4">
        <f t="shared" ref="F6:F10" si="0">C6*E6</f>
        <v>435590.27669999999</v>
      </c>
    </row>
    <row r="7" spans="1:6" ht="60">
      <c r="A7" s="4" t="s">
        <v>42</v>
      </c>
      <c r="B7" s="4" t="s">
        <v>22</v>
      </c>
      <c r="C7" s="4">
        <v>20.92</v>
      </c>
      <c r="D7" s="4" t="s">
        <v>23</v>
      </c>
      <c r="E7" s="4">
        <v>194.5</v>
      </c>
      <c r="F7" s="4">
        <f t="shared" si="0"/>
        <v>4068.9400000000005</v>
      </c>
    </row>
    <row r="8" spans="1:6">
      <c r="A8" s="3">
        <v>4</v>
      </c>
      <c r="B8" s="4" t="s">
        <v>24</v>
      </c>
      <c r="C8" s="4"/>
      <c r="D8" s="4"/>
      <c r="E8" s="4"/>
      <c r="F8" s="4"/>
    </row>
    <row r="9" spans="1:6">
      <c r="A9" s="4" t="s">
        <v>25</v>
      </c>
      <c r="B9" s="4" t="s">
        <v>26</v>
      </c>
      <c r="C9" s="4">
        <v>37.75</v>
      </c>
      <c r="D9" s="4" t="s">
        <v>13</v>
      </c>
      <c r="E9" s="4">
        <v>848.82</v>
      </c>
      <c r="F9" s="4">
        <f t="shared" si="0"/>
        <v>32042.955000000002</v>
      </c>
    </row>
    <row r="10" spans="1:6">
      <c r="A10" s="4" t="s">
        <v>27</v>
      </c>
      <c r="B10" s="4" t="s">
        <v>30</v>
      </c>
      <c r="C10" s="4">
        <v>75.5</v>
      </c>
      <c r="D10" s="4" t="s">
        <v>13</v>
      </c>
      <c r="E10" s="4">
        <v>447.06</v>
      </c>
      <c r="F10" s="4">
        <f t="shared" si="0"/>
        <v>33753.03</v>
      </c>
    </row>
    <row r="11" spans="1:6">
      <c r="A11" s="4"/>
      <c r="B11" s="4"/>
      <c r="C11" s="4"/>
      <c r="D11" s="4"/>
      <c r="E11" s="4" t="s">
        <v>35</v>
      </c>
      <c r="F11" s="4">
        <f>SUM(F5:F10)</f>
        <v>507416.30169999995</v>
      </c>
    </row>
    <row r="12" spans="1:6">
      <c r="A12" s="5"/>
      <c r="B12" s="6"/>
      <c r="C12" s="7"/>
      <c r="D12" s="3"/>
      <c r="E12" s="4" t="s">
        <v>36</v>
      </c>
      <c r="F12" s="4">
        <f>F11*18/100</f>
        <v>91334.934305999981</v>
      </c>
    </row>
    <row r="13" spans="1:6">
      <c r="A13" s="5"/>
      <c r="B13" s="6"/>
      <c r="C13" s="7"/>
      <c r="D13" s="3"/>
      <c r="E13" s="4"/>
      <c r="F13" s="4">
        <f>F12+F11</f>
        <v>598751.23600599996</v>
      </c>
    </row>
    <row r="14" spans="1:6">
      <c r="A14" s="5"/>
      <c r="B14" s="6"/>
      <c r="C14" s="7"/>
      <c r="D14" s="3"/>
      <c r="E14" s="4" t="s">
        <v>37</v>
      </c>
      <c r="F14" s="4">
        <f>F13*1/100</f>
        <v>5987.51236006</v>
      </c>
    </row>
    <row r="15" spans="1:6">
      <c r="A15" s="5"/>
      <c r="B15" s="6"/>
      <c r="C15" s="7"/>
      <c r="D15" s="3"/>
      <c r="E15" s="4" t="s">
        <v>35</v>
      </c>
      <c r="F15" s="4">
        <f>F14+F13</f>
        <v>604738.74836605997</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5"/>
  <sheetViews>
    <sheetView topLeftCell="A7" workbookViewId="0">
      <selection activeCell="I15" sqref="I15"/>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43</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84.96</v>
      </c>
      <c r="G6" s="4" t="s">
        <v>13</v>
      </c>
      <c r="H6" s="4">
        <v>4961.7299999999996</v>
      </c>
      <c r="I6" s="4">
        <f t="shared" ref="I6:I10" si="0">F6*H6</f>
        <v>421548.58079999994</v>
      </c>
    </row>
    <row r="7" spans="1:9" ht="60">
      <c r="A7" s="4" t="s">
        <v>42</v>
      </c>
      <c r="B7" s="4" t="s">
        <v>22</v>
      </c>
      <c r="C7" s="4">
        <v>14.87</v>
      </c>
      <c r="D7" s="4">
        <v>32.53</v>
      </c>
      <c r="E7" s="4">
        <v>13.94</v>
      </c>
      <c r="F7" s="4">
        <v>46.47</v>
      </c>
      <c r="G7" s="4" t="s">
        <v>23</v>
      </c>
      <c r="H7" s="4">
        <v>194.5</v>
      </c>
      <c r="I7" s="4">
        <f t="shared" si="0"/>
        <v>9038.4149999999991</v>
      </c>
    </row>
    <row r="8" spans="1:9">
      <c r="A8" s="3">
        <v>4</v>
      </c>
      <c r="B8" s="4" t="s">
        <v>24</v>
      </c>
      <c r="C8" s="4"/>
      <c r="D8" s="4"/>
      <c r="E8" s="4"/>
      <c r="F8" s="4"/>
      <c r="G8" s="4"/>
      <c r="H8" s="4"/>
      <c r="I8" s="4"/>
    </row>
    <row r="9" spans="1:9">
      <c r="A9" s="4" t="s">
        <v>25</v>
      </c>
      <c r="B9" s="4" t="s">
        <v>26</v>
      </c>
      <c r="C9" s="4">
        <v>21.43</v>
      </c>
      <c r="D9" s="4">
        <v>18.75</v>
      </c>
      <c r="E9" s="4">
        <v>14.61</v>
      </c>
      <c r="F9" s="4">
        <v>36.53</v>
      </c>
      <c r="G9" s="4" t="s">
        <v>13</v>
      </c>
      <c r="H9" s="4">
        <v>848.82</v>
      </c>
      <c r="I9" s="4">
        <f t="shared" si="0"/>
        <v>31007.394600000003</v>
      </c>
    </row>
    <row r="10" spans="1:9">
      <c r="A10" s="4" t="s">
        <v>27</v>
      </c>
      <c r="B10" s="4" t="s">
        <v>30</v>
      </c>
      <c r="C10" s="4">
        <v>42.87</v>
      </c>
      <c r="D10" s="4">
        <v>37.51</v>
      </c>
      <c r="E10" s="4">
        <v>29.23</v>
      </c>
      <c r="F10" s="4">
        <v>73.069999999999993</v>
      </c>
      <c r="G10" s="4" t="s">
        <v>13</v>
      </c>
      <c r="H10" s="4">
        <v>447.06</v>
      </c>
      <c r="I10" s="4">
        <f t="shared" si="0"/>
        <v>32666.674199999998</v>
      </c>
    </row>
    <row r="11" spans="1:9">
      <c r="A11" s="4"/>
      <c r="B11" s="4"/>
      <c r="C11" s="4"/>
      <c r="D11" s="4"/>
      <c r="E11" s="4"/>
      <c r="F11" s="4"/>
      <c r="G11" s="4"/>
      <c r="H11" s="4" t="s">
        <v>35</v>
      </c>
      <c r="I11" s="4">
        <f>SUM(I5:I10)</f>
        <v>497529.56459999993</v>
      </c>
    </row>
    <row r="12" spans="1:9">
      <c r="A12" s="5"/>
      <c r="B12" s="6"/>
      <c r="C12" s="6"/>
      <c r="D12" s="7"/>
      <c r="E12" s="7"/>
      <c r="F12" s="7"/>
      <c r="G12" s="3"/>
      <c r="H12" s="4" t="s">
        <v>36</v>
      </c>
      <c r="I12" s="4">
        <f>I11*18/100</f>
        <v>89555.321627999991</v>
      </c>
    </row>
    <row r="13" spans="1:9">
      <c r="A13" s="5"/>
      <c r="B13" s="6"/>
      <c r="C13" s="6"/>
      <c r="D13" s="7"/>
      <c r="E13" s="7"/>
      <c r="F13" s="7"/>
      <c r="G13" s="3"/>
      <c r="H13" s="4"/>
      <c r="I13" s="4">
        <f>I12+I11</f>
        <v>587084.88622799993</v>
      </c>
    </row>
    <row r="14" spans="1:9">
      <c r="A14" s="5"/>
      <c r="B14" s="6"/>
      <c r="C14" s="6"/>
      <c r="D14" s="7"/>
      <c r="E14" s="7"/>
      <c r="F14" s="7"/>
      <c r="G14" s="3"/>
      <c r="H14" s="4" t="s">
        <v>37</v>
      </c>
      <c r="I14" s="4">
        <f>I13*1/100</f>
        <v>5870.8488622799996</v>
      </c>
    </row>
    <row r="15" spans="1:9">
      <c r="A15" s="5"/>
      <c r="B15" s="6"/>
      <c r="C15" s="6"/>
      <c r="D15" s="7"/>
      <c r="E15" s="7"/>
      <c r="F15" s="7"/>
      <c r="G15" s="3"/>
      <c r="H15" s="4" t="s">
        <v>35</v>
      </c>
      <c r="I15" s="4">
        <f>I14+I13</f>
        <v>592955.73509027995</v>
      </c>
    </row>
  </sheetData>
  <mergeCells count="3">
    <mergeCell ref="A1:I1"/>
    <mergeCell ref="A2:I2"/>
    <mergeCell ref="A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15"/>
  <sheetViews>
    <sheetView topLeftCell="A10" workbookViewId="0">
      <selection sqref="A1:XFD1048576"/>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44</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125.74</v>
      </c>
      <c r="G6" s="4" t="s">
        <v>13</v>
      </c>
      <c r="H6" s="4">
        <v>4961.7299999999996</v>
      </c>
      <c r="I6" s="4">
        <f t="shared" ref="I6:I10" si="0">F6*H6</f>
        <v>623887.93019999994</v>
      </c>
    </row>
    <row r="7" spans="1:9" ht="60">
      <c r="A7" s="4" t="s">
        <v>42</v>
      </c>
      <c r="B7" s="4" t="s">
        <v>22</v>
      </c>
      <c r="C7" s="4">
        <v>14.87</v>
      </c>
      <c r="D7" s="4">
        <v>32.53</v>
      </c>
      <c r="E7" s="4">
        <v>13.94</v>
      </c>
      <c r="F7" s="4">
        <v>68.78</v>
      </c>
      <c r="G7" s="4" t="s">
        <v>23</v>
      </c>
      <c r="H7" s="4">
        <v>194.5</v>
      </c>
      <c r="I7" s="4">
        <f t="shared" si="0"/>
        <v>13377.710000000001</v>
      </c>
    </row>
    <row r="8" spans="1:9">
      <c r="A8" s="3">
        <v>4</v>
      </c>
      <c r="B8" s="4" t="s">
        <v>24</v>
      </c>
      <c r="C8" s="4"/>
      <c r="D8" s="4"/>
      <c r="E8" s="4"/>
      <c r="F8" s="4"/>
      <c r="G8" s="4"/>
      <c r="H8" s="4"/>
      <c r="I8" s="4"/>
    </row>
    <row r="9" spans="1:9">
      <c r="A9" s="4" t="s">
        <v>25</v>
      </c>
      <c r="B9" s="4" t="s">
        <v>26</v>
      </c>
      <c r="C9" s="4">
        <v>21.43</v>
      </c>
      <c r="D9" s="4">
        <v>18.75</v>
      </c>
      <c r="E9" s="4">
        <v>14.61</v>
      </c>
      <c r="F9" s="4">
        <v>54.07</v>
      </c>
      <c r="G9" s="4" t="s">
        <v>13</v>
      </c>
      <c r="H9" s="4">
        <v>848.82</v>
      </c>
      <c r="I9" s="4">
        <f t="shared" si="0"/>
        <v>45895.697400000005</v>
      </c>
    </row>
    <row r="10" spans="1:9">
      <c r="A10" s="4" t="s">
        <v>27</v>
      </c>
      <c r="B10" s="4" t="s">
        <v>30</v>
      </c>
      <c r="C10" s="4">
        <v>42.87</v>
      </c>
      <c r="D10" s="4">
        <v>37.51</v>
      </c>
      <c r="E10" s="4">
        <v>29.23</v>
      </c>
      <c r="F10" s="4">
        <v>108.14</v>
      </c>
      <c r="G10" s="4" t="s">
        <v>13</v>
      </c>
      <c r="H10" s="4">
        <v>447.06</v>
      </c>
      <c r="I10" s="4">
        <f t="shared" si="0"/>
        <v>48345.068400000004</v>
      </c>
    </row>
    <row r="11" spans="1:9">
      <c r="A11" s="4"/>
      <c r="B11" s="4"/>
      <c r="C11" s="4"/>
      <c r="D11" s="4"/>
      <c r="E11" s="4"/>
      <c r="F11" s="4"/>
      <c r="G11" s="4"/>
      <c r="H11" s="4" t="s">
        <v>35</v>
      </c>
      <c r="I11" s="4">
        <f>SUM(I5:I10)</f>
        <v>734774.90599999996</v>
      </c>
    </row>
    <row r="12" spans="1:9">
      <c r="A12" s="5"/>
      <c r="B12" s="6"/>
      <c r="C12" s="6"/>
      <c r="D12" s="7"/>
      <c r="E12" s="7"/>
      <c r="F12" s="7"/>
      <c r="G12" s="3"/>
      <c r="H12" s="4" t="s">
        <v>36</v>
      </c>
      <c r="I12" s="4">
        <f>I11*18/100</f>
        <v>132259.48307999998</v>
      </c>
    </row>
    <row r="13" spans="1:9">
      <c r="A13" s="5"/>
      <c r="B13" s="6"/>
      <c r="C13" s="6"/>
      <c r="D13" s="7"/>
      <c r="E13" s="7"/>
      <c r="F13" s="7"/>
      <c r="G13" s="3"/>
      <c r="H13" s="4"/>
      <c r="I13" s="4">
        <f>I12+I11</f>
        <v>867034.38907999988</v>
      </c>
    </row>
    <row r="14" spans="1:9">
      <c r="A14" s="5"/>
      <c r="B14" s="6"/>
      <c r="C14" s="6"/>
      <c r="D14" s="7"/>
      <c r="E14" s="7"/>
      <c r="F14" s="7"/>
      <c r="G14" s="3"/>
      <c r="H14" s="4" t="s">
        <v>37</v>
      </c>
      <c r="I14" s="4">
        <f>I13*1/100</f>
        <v>8670.3438907999989</v>
      </c>
    </row>
    <row r="15" spans="1:9">
      <c r="A15" s="5"/>
      <c r="B15" s="6"/>
      <c r="C15" s="6"/>
      <c r="D15" s="7"/>
      <c r="E15" s="7"/>
      <c r="F15" s="7"/>
      <c r="G15" s="3"/>
      <c r="H15" s="4" t="s">
        <v>35</v>
      </c>
      <c r="I15" s="4">
        <f>I14+I13</f>
        <v>875704.7329707999</v>
      </c>
    </row>
  </sheetData>
  <mergeCells count="3">
    <mergeCell ref="A1:I1"/>
    <mergeCell ref="A2:I2"/>
    <mergeCell ref="A3:I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15"/>
  <sheetViews>
    <sheetView topLeftCell="A10" workbookViewId="0">
      <selection activeCell="F7" sqref="F7"/>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45</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78.5</v>
      </c>
      <c r="G6" s="4" t="s">
        <v>13</v>
      </c>
      <c r="H6" s="4">
        <v>4961.7299999999996</v>
      </c>
      <c r="I6" s="4">
        <f t="shared" ref="I6:I10" si="0">F6*H6</f>
        <v>389495.80499999999</v>
      </c>
    </row>
    <row r="7" spans="1:9" ht="60">
      <c r="A7" s="4" t="s">
        <v>42</v>
      </c>
      <c r="B7" s="4" t="s">
        <v>22</v>
      </c>
      <c r="C7" s="4">
        <v>14.87</v>
      </c>
      <c r="D7" s="4">
        <v>32.53</v>
      </c>
      <c r="E7" s="4">
        <v>13.94</v>
      </c>
      <c r="F7" s="4">
        <v>42.94</v>
      </c>
      <c r="G7" s="4" t="s">
        <v>23</v>
      </c>
      <c r="H7" s="4">
        <v>194.5</v>
      </c>
      <c r="I7" s="4">
        <f t="shared" si="0"/>
        <v>8351.83</v>
      </c>
    </row>
    <row r="8" spans="1:9">
      <c r="A8" s="3">
        <v>4</v>
      </c>
      <c r="B8" s="4" t="s">
        <v>24</v>
      </c>
      <c r="C8" s="4"/>
      <c r="D8" s="4"/>
      <c r="E8" s="4"/>
      <c r="F8" s="4"/>
      <c r="G8" s="4"/>
      <c r="H8" s="4"/>
      <c r="I8" s="4"/>
    </row>
    <row r="9" spans="1:9">
      <c r="A9" s="4" t="s">
        <v>25</v>
      </c>
      <c r="B9" s="4" t="s">
        <v>26</v>
      </c>
      <c r="C9" s="4">
        <v>21.43</v>
      </c>
      <c r="D9" s="4">
        <v>18.75</v>
      </c>
      <c r="E9" s="4">
        <v>14.61</v>
      </c>
      <c r="F9" s="4">
        <v>33.76</v>
      </c>
      <c r="G9" s="4" t="s">
        <v>13</v>
      </c>
      <c r="H9" s="4">
        <v>848.82</v>
      </c>
      <c r="I9" s="4">
        <f t="shared" si="0"/>
        <v>28656.163199999999</v>
      </c>
    </row>
    <row r="10" spans="1:9">
      <c r="A10" s="4" t="s">
        <v>27</v>
      </c>
      <c r="B10" s="4" t="s">
        <v>30</v>
      </c>
      <c r="C10" s="4">
        <v>42.87</v>
      </c>
      <c r="D10" s="4">
        <v>37.51</v>
      </c>
      <c r="E10" s="4">
        <v>29.23</v>
      </c>
      <c r="F10" s="4">
        <v>67.510000000000005</v>
      </c>
      <c r="G10" s="4" t="s">
        <v>13</v>
      </c>
      <c r="H10" s="4">
        <v>447.06</v>
      </c>
      <c r="I10" s="4">
        <f t="shared" si="0"/>
        <v>30181.020600000003</v>
      </c>
    </row>
    <row r="11" spans="1:9">
      <c r="A11" s="4"/>
      <c r="B11" s="4"/>
      <c r="C11" s="4"/>
      <c r="D11" s="4"/>
      <c r="E11" s="4"/>
      <c r="F11" s="4"/>
      <c r="G11" s="4"/>
      <c r="H11" s="4" t="s">
        <v>35</v>
      </c>
      <c r="I11" s="4">
        <f>SUM(I5:I10)</f>
        <v>459953.31880000001</v>
      </c>
    </row>
    <row r="12" spans="1:9">
      <c r="A12" s="5"/>
      <c r="B12" s="6"/>
      <c r="C12" s="6"/>
      <c r="D12" s="7"/>
      <c r="E12" s="7"/>
      <c r="F12" s="7"/>
      <c r="G12" s="3"/>
      <c r="H12" s="4" t="s">
        <v>36</v>
      </c>
      <c r="I12" s="4">
        <f>I11*18/100</f>
        <v>82791.597384000008</v>
      </c>
    </row>
    <row r="13" spans="1:9">
      <c r="A13" s="5"/>
      <c r="B13" s="6"/>
      <c r="C13" s="6"/>
      <c r="D13" s="7"/>
      <c r="E13" s="7"/>
      <c r="F13" s="7"/>
      <c r="G13" s="3"/>
      <c r="H13" s="4"/>
      <c r="I13" s="4">
        <f>I12+I11</f>
        <v>542744.91618399997</v>
      </c>
    </row>
    <row r="14" spans="1:9">
      <c r="A14" s="5"/>
      <c r="B14" s="6"/>
      <c r="C14" s="6"/>
      <c r="D14" s="7"/>
      <c r="E14" s="7"/>
      <c r="F14" s="7"/>
      <c r="G14" s="3"/>
      <c r="H14" s="4" t="s">
        <v>37</v>
      </c>
      <c r="I14" s="4">
        <f>I13*1/100</f>
        <v>5427.4491618399998</v>
      </c>
    </row>
    <row r="15" spans="1:9">
      <c r="A15" s="5"/>
      <c r="B15" s="6"/>
      <c r="C15" s="6"/>
      <c r="D15" s="7"/>
      <c r="E15" s="7"/>
      <c r="F15" s="7"/>
      <c r="G15" s="3"/>
      <c r="H15" s="4" t="s">
        <v>35</v>
      </c>
      <c r="I15" s="4">
        <f>I14+I13</f>
        <v>548172.36534583999</v>
      </c>
    </row>
  </sheetData>
  <mergeCells count="3">
    <mergeCell ref="A1:I1"/>
    <mergeCell ref="A2:I2"/>
    <mergeCell ref="A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1"/>
  <sheetViews>
    <sheetView topLeftCell="A16" workbookViewId="0">
      <selection activeCell="C4" sqref="C4"/>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9.25" customHeight="1">
      <c r="A3" s="15" t="s">
        <v>46</v>
      </c>
      <c r="B3" s="15"/>
      <c r="C3" s="15"/>
      <c r="D3" s="15"/>
      <c r="E3" s="15"/>
      <c r="F3" s="15"/>
    </row>
    <row r="4" spans="1:6">
      <c r="A4" s="2" t="s">
        <v>3</v>
      </c>
      <c r="B4" s="2" t="s">
        <v>4</v>
      </c>
      <c r="C4" s="2" t="s">
        <v>5</v>
      </c>
      <c r="D4" s="2" t="s">
        <v>6</v>
      </c>
      <c r="E4" s="2" t="s">
        <v>7</v>
      </c>
      <c r="F4" s="2" t="s">
        <v>8</v>
      </c>
    </row>
    <row r="5" spans="1:6" ht="30">
      <c r="A5" s="3">
        <v>1</v>
      </c>
      <c r="B5" s="4" t="s">
        <v>9</v>
      </c>
      <c r="C5" s="4">
        <v>5</v>
      </c>
      <c r="D5" s="4" t="s">
        <v>10</v>
      </c>
      <c r="E5" s="4">
        <v>326.85000000000002</v>
      </c>
      <c r="F5" s="4">
        <f>C5*E5</f>
        <v>1634.25</v>
      </c>
    </row>
    <row r="6" spans="1:6" ht="165">
      <c r="A6" s="4" t="s">
        <v>11</v>
      </c>
      <c r="B6" s="4" t="s">
        <v>12</v>
      </c>
      <c r="C6" s="4">
        <v>49.33</v>
      </c>
      <c r="D6" s="4" t="s">
        <v>13</v>
      </c>
      <c r="E6" s="4">
        <v>151.82</v>
      </c>
      <c r="F6" s="4">
        <f t="shared" ref="F6:F16" si="0">C6*E6</f>
        <v>7489.2805999999991</v>
      </c>
    </row>
    <row r="7" spans="1:6" ht="105">
      <c r="A7" s="4" t="s">
        <v>14</v>
      </c>
      <c r="B7" s="4" t="s">
        <v>15</v>
      </c>
      <c r="C7" s="4">
        <v>28.32</v>
      </c>
      <c r="D7" s="4" t="s">
        <v>16</v>
      </c>
      <c r="E7" s="4">
        <v>589.51</v>
      </c>
      <c r="F7" s="4">
        <f t="shared" si="0"/>
        <v>16694.923200000001</v>
      </c>
    </row>
    <row r="8" spans="1:6" ht="90">
      <c r="A8" s="4" t="s">
        <v>17</v>
      </c>
      <c r="B8" s="4" t="s">
        <v>18</v>
      </c>
      <c r="C8" s="4">
        <v>47.24</v>
      </c>
      <c r="D8" s="4" t="s">
        <v>13</v>
      </c>
      <c r="E8" s="4">
        <v>1756.4</v>
      </c>
      <c r="F8" s="4">
        <f t="shared" si="0"/>
        <v>82972.33600000001</v>
      </c>
    </row>
    <row r="9" spans="1:6" ht="90">
      <c r="A9" s="4" t="s">
        <v>19</v>
      </c>
      <c r="B9" s="4" t="s">
        <v>20</v>
      </c>
      <c r="C9" s="4">
        <v>56.64</v>
      </c>
      <c r="D9" s="4" t="s">
        <v>13</v>
      </c>
      <c r="E9" s="4">
        <v>4961.7299999999996</v>
      </c>
      <c r="F9" s="4">
        <f t="shared" si="0"/>
        <v>281032.3872</v>
      </c>
    </row>
    <row r="10" spans="1:6" ht="60">
      <c r="A10" s="4" t="s">
        <v>21</v>
      </c>
      <c r="B10" s="4" t="s">
        <v>22</v>
      </c>
      <c r="C10" s="4">
        <v>18.59</v>
      </c>
      <c r="D10" s="4" t="s">
        <v>23</v>
      </c>
      <c r="E10" s="4">
        <v>194.5</v>
      </c>
      <c r="F10" s="4">
        <f t="shared" si="0"/>
        <v>3615.7550000000001</v>
      </c>
    </row>
    <row r="11" spans="1:6">
      <c r="A11" s="3">
        <v>7</v>
      </c>
      <c r="B11" s="4" t="s">
        <v>24</v>
      </c>
      <c r="C11" s="4"/>
      <c r="D11" s="4"/>
      <c r="E11" s="4"/>
      <c r="F11" s="4"/>
    </row>
    <row r="12" spans="1:6">
      <c r="A12" s="4" t="s">
        <v>25</v>
      </c>
      <c r="B12" s="4" t="s">
        <v>26</v>
      </c>
      <c r="C12" s="4">
        <v>24.36</v>
      </c>
      <c r="D12" s="4" t="s">
        <v>13</v>
      </c>
      <c r="E12" s="4">
        <v>848.82</v>
      </c>
      <c r="F12" s="4">
        <f t="shared" si="0"/>
        <v>20677.2552</v>
      </c>
    </row>
    <row r="13" spans="1:6">
      <c r="A13" s="4" t="s">
        <v>27</v>
      </c>
      <c r="B13" s="4" t="s">
        <v>47</v>
      </c>
      <c r="C13" s="4">
        <v>28.32</v>
      </c>
      <c r="D13" s="4" t="s">
        <v>13</v>
      </c>
      <c r="E13" s="4">
        <v>313.14</v>
      </c>
      <c r="F13" s="4">
        <f t="shared" si="0"/>
        <v>8868.1247999999996</v>
      </c>
    </row>
    <row r="14" spans="1:6">
      <c r="A14" s="4" t="s">
        <v>29</v>
      </c>
      <c r="B14" s="4" t="s">
        <v>30</v>
      </c>
      <c r="C14" s="4">
        <v>48.71</v>
      </c>
      <c r="D14" s="4" t="s">
        <v>13</v>
      </c>
      <c r="E14" s="4">
        <v>447.06</v>
      </c>
      <c r="F14" s="4">
        <f t="shared" si="0"/>
        <v>21776.292600000001</v>
      </c>
    </row>
    <row r="15" spans="1:6">
      <c r="A15" s="4" t="s">
        <v>31</v>
      </c>
      <c r="B15" s="4" t="s">
        <v>32</v>
      </c>
      <c r="C15" s="4">
        <v>47.24</v>
      </c>
      <c r="D15" s="4" t="s">
        <v>13</v>
      </c>
      <c r="E15" s="4">
        <v>679.66</v>
      </c>
      <c r="F15" s="4">
        <f t="shared" si="0"/>
        <v>32107.1384</v>
      </c>
    </row>
    <row r="16" spans="1:6">
      <c r="A16" s="4" t="s">
        <v>33</v>
      </c>
      <c r="B16" s="4" t="s">
        <v>34</v>
      </c>
      <c r="C16" s="4">
        <v>49.33</v>
      </c>
      <c r="D16" s="4" t="s">
        <v>13</v>
      </c>
      <c r="E16" s="4">
        <v>117.54</v>
      </c>
      <c r="F16" s="4">
        <f t="shared" si="0"/>
        <v>5798.2482</v>
      </c>
    </row>
    <row r="17" spans="1:6">
      <c r="A17" s="4"/>
      <c r="B17" s="4"/>
      <c r="C17" s="4"/>
      <c r="D17" s="4"/>
      <c r="E17" s="4" t="s">
        <v>35</v>
      </c>
      <c r="F17" s="4">
        <f>SUM(F5:F16)</f>
        <v>482665.99119999999</v>
      </c>
    </row>
    <row r="18" spans="1:6">
      <c r="A18" s="5"/>
      <c r="B18" s="6"/>
      <c r="C18" s="7"/>
      <c r="D18" s="3"/>
      <c r="E18" s="4" t="s">
        <v>36</v>
      </c>
      <c r="F18" s="4">
        <f>F17*18/100</f>
        <v>86879.878415999992</v>
      </c>
    </row>
    <row r="19" spans="1:6">
      <c r="A19" s="5"/>
      <c r="B19" s="6"/>
      <c r="C19" s="7"/>
      <c r="D19" s="3"/>
      <c r="E19" s="4"/>
      <c r="F19" s="4">
        <f>F18+F17</f>
        <v>569545.86961599998</v>
      </c>
    </row>
    <row r="20" spans="1:6">
      <c r="A20" s="5"/>
      <c r="B20" s="6"/>
      <c r="C20" s="7"/>
      <c r="D20" s="3"/>
      <c r="E20" s="4" t="s">
        <v>37</v>
      </c>
      <c r="F20" s="4">
        <f>F19*1/100</f>
        <v>5695.4586961599998</v>
      </c>
    </row>
    <row r="21" spans="1:6">
      <c r="A21" s="5"/>
      <c r="B21" s="6"/>
      <c r="C21" s="7"/>
      <c r="D21" s="3"/>
      <c r="E21" s="4" t="s">
        <v>35</v>
      </c>
      <c r="F21" s="4">
        <f>F20+F19</f>
        <v>575241.32831215998</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15"/>
  <sheetViews>
    <sheetView topLeftCell="A4" workbookViewId="0">
      <selection activeCell="I15" sqref="I15"/>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14" t="s">
        <v>0</v>
      </c>
      <c r="B1" s="14"/>
      <c r="C1" s="14"/>
      <c r="D1" s="14"/>
      <c r="E1" s="14"/>
      <c r="F1" s="14"/>
      <c r="G1" s="14"/>
      <c r="H1" s="14"/>
      <c r="I1" s="14"/>
    </row>
    <row r="2" spans="1:9" ht="18.75">
      <c r="A2" s="14" t="s">
        <v>1</v>
      </c>
      <c r="B2" s="14"/>
      <c r="C2" s="14"/>
      <c r="D2" s="14"/>
      <c r="E2" s="14"/>
      <c r="F2" s="14"/>
      <c r="G2" s="14"/>
      <c r="H2" s="14"/>
      <c r="I2" s="14"/>
    </row>
    <row r="3" spans="1:9" ht="51.75" customHeight="1">
      <c r="A3" s="15" t="s">
        <v>48</v>
      </c>
      <c r="B3" s="15"/>
      <c r="C3" s="15"/>
      <c r="D3" s="15"/>
      <c r="E3" s="15"/>
      <c r="F3" s="15"/>
      <c r="G3" s="15"/>
      <c r="H3" s="15"/>
      <c r="I3" s="15"/>
    </row>
    <row r="4" spans="1:9">
      <c r="A4" s="2" t="s">
        <v>3</v>
      </c>
      <c r="B4" s="2" t="s">
        <v>4</v>
      </c>
      <c r="C4" s="2" t="s">
        <v>5</v>
      </c>
      <c r="D4" s="2" t="s">
        <v>5</v>
      </c>
      <c r="E4" s="2" t="s">
        <v>5</v>
      </c>
      <c r="F4" s="2" t="s">
        <v>5</v>
      </c>
      <c r="G4" s="2" t="s">
        <v>6</v>
      </c>
      <c r="H4" s="2" t="s">
        <v>7</v>
      </c>
      <c r="I4" s="2" t="s">
        <v>8</v>
      </c>
    </row>
    <row r="5" spans="1:9" ht="30">
      <c r="A5" s="3">
        <v>1</v>
      </c>
      <c r="B5" s="4" t="s">
        <v>9</v>
      </c>
      <c r="C5" s="4">
        <v>7</v>
      </c>
      <c r="D5" s="4">
        <v>7</v>
      </c>
      <c r="E5" s="4">
        <v>7</v>
      </c>
      <c r="F5" s="4">
        <v>10</v>
      </c>
      <c r="G5" s="4" t="s">
        <v>10</v>
      </c>
      <c r="H5" s="4">
        <v>326.85000000000002</v>
      </c>
      <c r="I5" s="4">
        <f>F5*H5</f>
        <v>3268.5</v>
      </c>
    </row>
    <row r="6" spans="1:9" ht="90">
      <c r="A6" s="4" t="s">
        <v>41</v>
      </c>
      <c r="B6" s="4" t="s">
        <v>20</v>
      </c>
      <c r="C6" s="4">
        <v>49.84</v>
      </c>
      <c r="D6" s="4">
        <v>43.61</v>
      </c>
      <c r="E6" s="4">
        <v>33.979999999999997</v>
      </c>
      <c r="F6" s="4">
        <v>70.09</v>
      </c>
      <c r="G6" s="4" t="s">
        <v>13</v>
      </c>
      <c r="H6" s="4">
        <v>4961.7299999999996</v>
      </c>
      <c r="I6" s="4">
        <f t="shared" ref="I6:I10" si="0">F6*H6</f>
        <v>347767.6557</v>
      </c>
    </row>
    <row r="7" spans="1:9" ht="60">
      <c r="A7" s="4" t="s">
        <v>42</v>
      </c>
      <c r="B7" s="4" t="s">
        <v>22</v>
      </c>
      <c r="C7" s="4">
        <v>14.87</v>
      </c>
      <c r="D7" s="4">
        <v>32.53</v>
      </c>
      <c r="E7" s="4">
        <v>13.94</v>
      </c>
      <c r="F7" s="4">
        <v>51.12</v>
      </c>
      <c r="G7" s="4" t="s">
        <v>23</v>
      </c>
      <c r="H7" s="4">
        <v>194.5</v>
      </c>
      <c r="I7" s="4">
        <f t="shared" si="0"/>
        <v>9942.84</v>
      </c>
    </row>
    <row r="8" spans="1:9">
      <c r="A8" s="3">
        <v>4</v>
      </c>
      <c r="B8" s="4" t="s">
        <v>24</v>
      </c>
      <c r="C8" s="4"/>
      <c r="D8" s="4"/>
      <c r="E8" s="4"/>
      <c r="F8" s="4"/>
      <c r="G8" s="4"/>
      <c r="H8" s="4"/>
      <c r="I8" s="4"/>
    </row>
    <row r="9" spans="1:9">
      <c r="A9" s="4" t="s">
        <v>25</v>
      </c>
      <c r="B9" s="4" t="s">
        <v>26</v>
      </c>
      <c r="C9" s="4">
        <v>21.43</v>
      </c>
      <c r="D9" s="4">
        <v>18.75</v>
      </c>
      <c r="E9" s="4">
        <v>14.61</v>
      </c>
      <c r="F9" s="4">
        <v>30.14</v>
      </c>
      <c r="G9" s="4" t="s">
        <v>13</v>
      </c>
      <c r="H9" s="4">
        <v>848.82</v>
      </c>
      <c r="I9" s="4">
        <f t="shared" si="0"/>
        <v>25583.434800000003</v>
      </c>
    </row>
    <row r="10" spans="1:9">
      <c r="A10" s="4" t="s">
        <v>27</v>
      </c>
      <c r="B10" s="4" t="s">
        <v>30</v>
      </c>
      <c r="C10" s="4">
        <v>42.87</v>
      </c>
      <c r="D10" s="4">
        <v>37.51</v>
      </c>
      <c r="E10" s="4">
        <v>29.23</v>
      </c>
      <c r="F10" s="4">
        <v>60.28</v>
      </c>
      <c r="G10" s="4" t="s">
        <v>13</v>
      </c>
      <c r="H10" s="4">
        <v>447.06</v>
      </c>
      <c r="I10" s="4">
        <f t="shared" si="0"/>
        <v>26948.7768</v>
      </c>
    </row>
    <row r="11" spans="1:9">
      <c r="A11" s="4"/>
      <c r="B11" s="4"/>
      <c r="C11" s="4"/>
      <c r="D11" s="4"/>
      <c r="E11" s="4"/>
      <c r="F11" s="4"/>
      <c r="G11" s="4"/>
      <c r="H11" s="4" t="s">
        <v>35</v>
      </c>
      <c r="I11" s="4">
        <f>SUM(I5:I10)</f>
        <v>413511.20730000001</v>
      </c>
    </row>
    <row r="12" spans="1:9">
      <c r="A12" s="5"/>
      <c r="B12" s="6"/>
      <c r="C12" s="6"/>
      <c r="D12" s="7"/>
      <c r="E12" s="7"/>
      <c r="F12" s="7"/>
      <c r="G12" s="3"/>
      <c r="H12" s="4" t="s">
        <v>36</v>
      </c>
      <c r="I12" s="4">
        <f>I11*18/100</f>
        <v>74432.017313999997</v>
      </c>
    </row>
    <row r="13" spans="1:9">
      <c r="A13" s="5"/>
      <c r="B13" s="6"/>
      <c r="C13" s="6"/>
      <c r="D13" s="7"/>
      <c r="E13" s="7"/>
      <c r="F13" s="7"/>
      <c r="G13" s="3"/>
      <c r="H13" s="4"/>
      <c r="I13" s="4">
        <f>I12+I11</f>
        <v>487943.22461400001</v>
      </c>
    </row>
    <row r="14" spans="1:9">
      <c r="A14" s="5"/>
      <c r="B14" s="6"/>
      <c r="C14" s="6"/>
      <c r="D14" s="7"/>
      <c r="E14" s="7"/>
      <c r="F14" s="7"/>
      <c r="G14" s="3"/>
      <c r="H14" s="4" t="s">
        <v>37</v>
      </c>
      <c r="I14" s="4">
        <f>I13*1/100</f>
        <v>4879.4322461399997</v>
      </c>
    </row>
    <row r="15" spans="1:9">
      <c r="A15" s="5"/>
      <c r="B15" s="6"/>
      <c r="C15" s="6"/>
      <c r="D15" s="7"/>
      <c r="E15" s="7"/>
      <c r="F15" s="7"/>
      <c r="G15" s="3"/>
      <c r="H15" s="4" t="s">
        <v>35</v>
      </c>
      <c r="I15" s="4">
        <f>I14+I13</f>
        <v>492822.65686013998</v>
      </c>
    </row>
  </sheetData>
  <mergeCells count="3">
    <mergeCell ref="A1:I1"/>
    <mergeCell ref="A2:I2"/>
    <mergeCell ref="A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2022-11-17T06:36:20Z</dcterms:created>
  <dcterms:modified xsi:type="dcterms:W3CDTF">2022-11-17T08:11:10Z</dcterms:modified>
</cp:coreProperties>
</file>