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<sst xmlns="http://schemas.openxmlformats.org/spreadsheetml/2006/main" count="124" uniqueCount="64">
  <si>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</si>
  <si>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</si>
  <si>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</si>
  <si>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</si>
  <si>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</si>
  <si>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</si>
  <si>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</si>
  <si>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</si>
  <si>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</si>
  <si>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</si>
  <si>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</si>
  <si>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</si>
  <si>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</si>
  <si>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</si>
  <si>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</si>
  <si>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</si>
  <si>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</si>
  <si>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</si>
  <si>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</si>
  <si>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</si>
  <si>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</si>
  <si>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</si>
  <si>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</si>
  <si>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</si>
  <si>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</si>
  <si>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</si>
  <si>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</si>
  <si>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</si>
  <si>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</si>
  <si>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</si>
  <si>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</si>
  <si>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</si>
  <si>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</si>
  <si>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</si>
  <si>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</si>
  <si>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</si>
  <si>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</si>
  <si>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</si>
  <si>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</si>
  <si>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</si>
  <si>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</si>
  <si>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</si>
  <si>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item5</t>
  </si>
  <si>
    <t>Total in Figures</t>
  </si>
  <si>
    <t>Percentage</t>
  </si>
  <si>
    <t>Full Conversion</t>
  </si>
  <si>
    <t>Quoted Rate in Words</t>
  </si>
  <si>
    <t>Quoted Rate in Figures</t>
  </si>
  <si>
    <t>IOCL</t>
  </si>
  <si>
    <t>Select, At Par, Excess (+), Less (-)</t>
  </si>
  <si>
    <t>Labour for cleaning the work site before and after work etc.</t>
  </si>
  <si>
    <t xml:space="preserve">Contract No:  </t>
  </si>
  <si>
    <t>Select</t>
  </si>
  <si>
    <t>CUM</t>
  </si>
  <si>
    <t>Each</t>
  </si>
  <si>
    <t>MT</t>
  </si>
  <si>
    <t>Tender Inviting Authority: SUPERINTENDING ENGINEER</t>
  </si>
  <si>
    <t>Name of Work: Construction of Casting of RCC Slabs</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</si>
  <si>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</si>
  <si>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</si>
  <si>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Local Sand 14 KM </t>
  </si>
  <si>
    <t>Stone Chips  (lead 22 KM)</t>
  </si>
  <si>
    <t>1
5.3.30.1</t>
  </si>
  <si>
    <t>2
5.5.5
(b)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</si>
</sst>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5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border>
    <border>
      <left style="thin"/>
      <right/>
      <top style="thin"/>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64"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4"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6"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3" xfId="59" applyNumberFormat="1" applyFont="1" applyFill="1" applyBorder="1" applyAlignment="1">
      <alignment horizontal="right" vertical="top"/>
      <protection/>
    </xf>
    <xf numFmtId="164"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64" fontId="6" fillId="0" borderId="11"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167" fontId="70" fillId="33" borderId="10" xfId="64" applyNumberFormat="1" applyFont="1" applyFill="1" applyBorder="1" applyAlignment="1" applyProtection="1">
      <alignment horizontal="center" vertical="center"/>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164" fontId="71" fillId="0" borderId="11" xfId="59" applyNumberFormat="1" applyFont="1" applyFill="1" applyBorder="1" applyAlignment="1">
      <alignment vertical="top"/>
      <protection/>
    </xf>
    <xf numFmtId="0" fontId="11" fillId="0" borderId="0" xfId="59" applyNumberFormat="1" applyFill="1">
      <alignment/>
      <protection/>
    </xf>
    <xf numFmtId="164" fontId="6" fillId="0" borderId="19" xfId="59" applyNumberFormat="1" applyFont="1" applyFill="1" applyBorder="1" applyAlignment="1">
      <alignment vertical="top"/>
      <protection/>
    </xf>
    <xf numFmtId="164" fontId="6" fillId="0" borderId="20" xfId="59" applyNumberFormat="1" applyFont="1" applyFill="1" applyBorder="1" applyAlignment="1">
      <alignment horizontal="right" vertical="top"/>
      <protection/>
    </xf>
    <xf numFmtId="2" fontId="72" fillId="0" borderId="11" xfId="0" applyNumberFormat="1" applyFont="1" applyFill="1" applyBorder="1" applyAlignment="1">
      <alignment horizontal="center" vertical="center" wrapText="1"/>
    </xf>
    <xf numFmtId="0" fontId="68" fillId="0" borderId="11" xfId="59" applyNumberFormat="1" applyFont="1" applyFill="1" applyBorder="1" applyAlignment="1">
      <alignment horizontal="center" vertical="center" wrapText="1" readingOrder="1"/>
      <protection/>
    </xf>
    <xf numFmtId="0" fontId="17" fillId="0" borderId="11" xfId="0" applyFont="1" applyFill="1" applyBorder="1" applyAlignment="1">
      <alignment horizontal="justify"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wrapText="1"/>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1"/>
  <sheetViews>
    <sheetView showGridLines="0" zoomScalePageLayoutView="0" workbookViewId="0" topLeftCell="A1">
      <selection activeCell="F16" sqref="F16"/>
    </sheetView>
  </sheetViews>
  <sheetFormatPr defaultColWidth="9.140625" defaultRowHeight="15"/>
  <cols>
    <col min="1" max="1" width="13.57421875" style="29" customWidth="1"/>
    <col min="2" max="2" width="44.57421875" style="29" customWidth="1"/>
    <col min="3" max="3" width="11.140625" style="29"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3"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hidden="1" customWidth="1"/>
    <col min="54" max="54" width="20.710937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31" t="s">
        <v>4</v>
      </c>
      <c r="B2" s="31" t="s">
        <v>44</v>
      </c>
      <c r="C2" s="31" t="s">
        <v>5</v>
      </c>
      <c r="D2" s="31" t="s">
        <v>6</v>
      </c>
      <c r="E2" s="31" t="s">
        <v>7</v>
      </c>
      <c r="J2" s="4"/>
      <c r="K2" s="4"/>
      <c r="L2" s="4"/>
      <c r="O2" s="2"/>
      <c r="P2" s="2"/>
      <c r="Q2" s="3"/>
    </row>
    <row r="3" spans="1:243" s="1" customFormat="1" ht="30" customHeight="1" hidden="1">
      <c r="A3" s="1" t="s">
        <v>49</v>
      </c>
      <c r="C3" s="1" t="s">
        <v>48</v>
      </c>
      <c r="IE3" s="3"/>
      <c r="IF3" s="3"/>
      <c r="IG3" s="3"/>
      <c r="IH3" s="3"/>
      <c r="II3" s="3"/>
    </row>
    <row r="4" spans="1:243" s="5" customFormat="1" ht="30.75" customHeight="1">
      <c r="A4" s="76" t="s">
        <v>56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41.25"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51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8</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37.5" customHeight="1">
      <c r="A8" s="32" t="s">
        <v>9</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10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3.75" customHeight="1">
      <c r="A11" s="11" t="s">
        <v>0</v>
      </c>
      <c r="B11" s="11" t="s">
        <v>17</v>
      </c>
      <c r="C11" s="11" t="s">
        <v>1</v>
      </c>
      <c r="D11" s="11" t="s">
        <v>18</v>
      </c>
      <c r="E11" s="11" t="s">
        <v>19</v>
      </c>
      <c r="F11" s="11" t="s">
        <v>2</v>
      </c>
      <c r="G11" s="11"/>
      <c r="H11" s="11"/>
      <c r="I11" s="11" t="s">
        <v>20</v>
      </c>
      <c r="J11" s="11" t="s">
        <v>21</v>
      </c>
      <c r="K11" s="11" t="s">
        <v>22</v>
      </c>
      <c r="L11" s="11" t="s">
        <v>23</v>
      </c>
      <c r="M11" s="33"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4" t="s">
        <v>32</v>
      </c>
      <c r="BB11" s="34" t="s">
        <v>33</v>
      </c>
      <c r="BC11" s="34"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2" customFormat="1" ht="35.25" customHeight="1">
      <c r="A13" s="35">
        <v>1</v>
      </c>
      <c r="B13" s="36" t="s">
        <v>50</v>
      </c>
      <c r="C13" s="37" t="s">
        <v>35</v>
      </c>
      <c r="D13" s="38"/>
      <c r="E13" s="15"/>
      <c r="F13" s="39"/>
      <c r="G13" s="16"/>
      <c r="H13" s="16"/>
      <c r="I13" s="39"/>
      <c r="J13" s="17"/>
      <c r="K13" s="18"/>
      <c r="L13" s="18"/>
      <c r="M13" s="19"/>
      <c r="N13" s="20"/>
      <c r="O13" s="20"/>
      <c r="P13" s="40"/>
      <c r="Q13" s="20"/>
      <c r="R13" s="20"/>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c r="BB13" s="43"/>
      <c r="BC13" s="44"/>
      <c r="IE13" s="23">
        <v>1</v>
      </c>
      <c r="IF13" s="23" t="s">
        <v>36</v>
      </c>
      <c r="IG13" s="23" t="s">
        <v>37</v>
      </c>
      <c r="IH13" s="23">
        <v>10</v>
      </c>
      <c r="II13" s="23" t="s">
        <v>38</v>
      </c>
    </row>
    <row r="14" spans="1:243" s="22" customFormat="1" ht="129" customHeight="1">
      <c r="A14" s="35">
        <v>1.01</v>
      </c>
      <c r="B14" s="44" t="s">
        <v>58</v>
      </c>
      <c r="C14" s="67" t="s">
        <v>62</v>
      </c>
      <c r="D14" s="66">
        <v>10</v>
      </c>
      <c r="E14" s="66" t="s">
        <v>54</v>
      </c>
      <c r="F14" s="66">
        <v>5489.86</v>
      </c>
      <c r="G14" s="24"/>
      <c r="H14" s="16"/>
      <c r="I14" s="39" t="s">
        <v>40</v>
      </c>
      <c r="J14" s="17">
        <f>IF(I14="Less(-)",-1,1)</f>
        <v>1</v>
      </c>
      <c r="K14" s="18" t="s">
        <v>45</v>
      </c>
      <c r="L14" s="18" t="s">
        <v>7</v>
      </c>
      <c r="M14" s="45"/>
      <c r="N14" s="24"/>
      <c r="O14" s="24"/>
      <c r="P14" s="46"/>
      <c r="Q14" s="24"/>
      <c r="R14" s="24"/>
      <c r="S14" s="46"/>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3">
        <f>total_amount_ba($B$2,$D$2,D14,F14,J14,K14,M14)</f>
        <v>54898.6</v>
      </c>
      <c r="BB14" s="21">
        <f>BA14+SUM(N14:AZ14)</f>
        <v>54898.6</v>
      </c>
      <c r="BC14" s="44" t="str">
        <f>SpellNumber(L14,BB14)</f>
        <v>INR  Fifty Four Thousand Eight Hundred &amp; Ninety Eight  and Paise Sixty Only</v>
      </c>
      <c r="IE14" s="23"/>
      <c r="IF14" s="23"/>
      <c r="IG14" s="23"/>
      <c r="IH14" s="23"/>
      <c r="II14" s="23"/>
    </row>
    <row r="15" spans="1:243" s="22" customFormat="1" ht="114.75">
      <c r="A15" s="35">
        <v>2</v>
      </c>
      <c r="B15" s="68" t="s">
        <v>59</v>
      </c>
      <c r="C15" s="67" t="s">
        <v>63</v>
      </c>
      <c r="D15" s="66">
        <v>1</v>
      </c>
      <c r="E15" s="66" t="s">
        <v>55</v>
      </c>
      <c r="F15" s="66">
        <v>63762.52</v>
      </c>
      <c r="G15" s="24"/>
      <c r="H15" s="16"/>
      <c r="I15" s="39" t="s">
        <v>40</v>
      </c>
      <c r="J15" s="17">
        <f>IF(I15="Less(-)",-1,1)</f>
        <v>1</v>
      </c>
      <c r="K15" s="18" t="s">
        <v>45</v>
      </c>
      <c r="L15" s="18" t="s">
        <v>7</v>
      </c>
      <c r="M15" s="45"/>
      <c r="N15" s="24"/>
      <c r="O15" s="24"/>
      <c r="P15" s="46"/>
      <c r="Q15" s="24"/>
      <c r="R15" s="24"/>
      <c r="S15" s="46"/>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3">
        <f>total_amount_ba($B$2,$D$2,D15,F15,J15,K15,M15)</f>
        <v>63762.52</v>
      </c>
      <c r="BB15" s="21">
        <f>BA15+SUM(N15:AZ15)</f>
        <v>63762.52</v>
      </c>
      <c r="BC15" s="44" t="str">
        <f>SpellNumber(L15,BB15)</f>
        <v>INR  Sixty Three Thousand Seven Hundred &amp; Sixty Two  and Paise Fifty Two Only</v>
      </c>
      <c r="IE15" s="23"/>
      <c r="IF15" s="23"/>
      <c r="IG15" s="23"/>
      <c r="IH15" s="23"/>
      <c r="II15" s="23"/>
    </row>
    <row r="16" spans="1:243" s="22" customFormat="1" ht="28.5">
      <c r="A16" s="35">
        <v>3</v>
      </c>
      <c r="B16" s="68" t="s">
        <v>60</v>
      </c>
      <c r="C16" s="67"/>
      <c r="D16" s="66">
        <v>1</v>
      </c>
      <c r="E16" s="66" t="s">
        <v>53</v>
      </c>
      <c r="F16" s="66">
        <v>377.8</v>
      </c>
      <c r="G16" s="24"/>
      <c r="H16" s="16"/>
      <c r="I16" s="39" t="s">
        <v>40</v>
      </c>
      <c r="J16" s="17">
        <f>IF(I16="Less(-)",-1,1)</f>
        <v>1</v>
      </c>
      <c r="K16" s="18" t="s">
        <v>45</v>
      </c>
      <c r="L16" s="18" t="s">
        <v>7</v>
      </c>
      <c r="M16" s="45"/>
      <c r="N16" s="24"/>
      <c r="O16" s="24"/>
      <c r="P16" s="46"/>
      <c r="Q16" s="24"/>
      <c r="R16" s="24"/>
      <c r="S16" s="46"/>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3">
        <f>total_amount_ba($B$2,$D$2,D16,F16,J16,K16,M16)</f>
        <v>377.8</v>
      </c>
      <c r="BB16" s="21">
        <f>BA16+SUM(N16:AZ16)</f>
        <v>377.8</v>
      </c>
      <c r="BC16" s="44" t="str">
        <f>SpellNumber(L16,BB16)</f>
        <v>INR  Three Hundred &amp; Seventy Seven  and Paise Eighty Only</v>
      </c>
      <c r="IE16" s="23"/>
      <c r="IF16" s="23"/>
      <c r="IG16" s="23"/>
      <c r="IH16" s="23"/>
      <c r="II16" s="23"/>
    </row>
    <row r="17" spans="1:243" s="22" customFormat="1" ht="28.5">
      <c r="A17" s="35">
        <v>4</v>
      </c>
      <c r="B17" s="68" t="s">
        <v>61</v>
      </c>
      <c r="C17" s="67"/>
      <c r="D17" s="66">
        <v>1</v>
      </c>
      <c r="E17" s="66" t="s">
        <v>53</v>
      </c>
      <c r="F17" s="66">
        <v>482.26</v>
      </c>
      <c r="G17" s="24"/>
      <c r="H17" s="16"/>
      <c r="I17" s="39" t="s">
        <v>40</v>
      </c>
      <c r="J17" s="17">
        <f>IF(I17="Less(-)",-1,1)</f>
        <v>1</v>
      </c>
      <c r="K17" s="18" t="s">
        <v>45</v>
      </c>
      <c r="L17" s="18" t="s">
        <v>7</v>
      </c>
      <c r="M17" s="45"/>
      <c r="N17" s="24"/>
      <c r="O17" s="24"/>
      <c r="P17" s="46"/>
      <c r="Q17" s="24"/>
      <c r="R17" s="24"/>
      <c r="S17" s="46"/>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3">
        <f>total_amount_ba($B$2,$D$2,D17,F17,J17,K17,M17)</f>
        <v>482.26</v>
      </c>
      <c r="BB17" s="21">
        <f>BA17+SUM(N17:AZ17)</f>
        <v>482.26</v>
      </c>
      <c r="BC17" s="44" t="str">
        <f>SpellNumber(L17,BB17)</f>
        <v>INR  Four Hundred &amp; Eighty Two  and Paise Twenty Six Only</v>
      </c>
      <c r="IE17" s="23"/>
      <c r="IF17" s="23"/>
      <c r="IG17" s="23"/>
      <c r="IH17" s="23"/>
      <c r="II17" s="23"/>
    </row>
    <row r="18" spans="1:243" s="22" customFormat="1" ht="42.75">
      <c r="A18" s="47" t="s">
        <v>43</v>
      </c>
      <c r="B18" s="44"/>
      <c r="C18" s="49"/>
      <c r="D18" s="50"/>
      <c r="E18" s="50"/>
      <c r="F18" s="50"/>
      <c r="G18" s="50"/>
      <c r="H18" s="51"/>
      <c r="I18" s="51"/>
      <c r="J18" s="51"/>
      <c r="K18" s="51"/>
      <c r="L18" s="52"/>
      <c r="BA18" s="53">
        <f>SUM(BA13:BA17)</f>
        <v>119521.18</v>
      </c>
      <c r="BB18" s="64">
        <f>SUM(BB14:BB17)</f>
        <v>119521.18</v>
      </c>
      <c r="BC18" s="44" t="str">
        <f>SpellNumber($E$2,BB18)</f>
        <v>INR  One Lakh Nineteen Thousand Five Hundred &amp; Twenty One  and Paise Eighteen Only</v>
      </c>
      <c r="IE18" s="23">
        <v>4</v>
      </c>
      <c r="IF18" s="23" t="s">
        <v>41</v>
      </c>
      <c r="IG18" s="23" t="s">
        <v>42</v>
      </c>
      <c r="IH18" s="23">
        <v>10</v>
      </c>
      <c r="II18" s="23" t="s">
        <v>39</v>
      </c>
    </row>
    <row r="19" spans="1:243" s="27" customFormat="1" ht="33.75" customHeight="1">
      <c r="A19" s="48" t="s">
        <v>47</v>
      </c>
      <c r="B19" s="54"/>
      <c r="C19" s="25"/>
      <c r="D19" s="55"/>
      <c r="E19" s="56" t="s">
        <v>52</v>
      </c>
      <c r="F19" s="57"/>
      <c r="G19" s="58"/>
      <c r="H19" s="26"/>
      <c r="I19" s="26"/>
      <c r="J19" s="26"/>
      <c r="K19" s="59"/>
      <c r="L19" s="60"/>
      <c r="M19" s="61"/>
      <c r="O19" s="22"/>
      <c r="P19" s="22"/>
      <c r="Q19" s="22"/>
      <c r="R19" s="22"/>
      <c r="S19" s="22"/>
      <c r="BA19" s="62">
        <f>IF(ISBLANK(F19),0,IF(E19="Excess (+)",ROUND(BA18+(BA18*F19),2),IF(E19="Less (-)",ROUND(BA18+(BA18*F19*(-1)),2),IF(E19="At Par",BA18,0))))</f>
        <v>0</v>
      </c>
      <c r="BB19" s="65">
        <f>ROUND(BA19,0)</f>
        <v>0</v>
      </c>
      <c r="BC19" s="44" t="str">
        <f>SpellNumber($E$2,BA19)</f>
        <v>INR Zero Only</v>
      </c>
      <c r="IE19" s="28"/>
      <c r="IF19" s="28"/>
      <c r="IG19" s="28"/>
      <c r="IH19" s="28"/>
      <c r="II19" s="28"/>
    </row>
    <row r="20" spans="1:243" s="27" customFormat="1" ht="41.25" customHeight="1">
      <c r="A20" s="47" t="s">
        <v>46</v>
      </c>
      <c r="B20" s="47"/>
      <c r="C20" s="72" t="str">
        <f>SpellNumber($E$2,BA19)</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sheetData>
  <sheetProtection password="DA1B" sheet="1"/>
  <mergeCells count="8">
    <mergeCell ref="A9:BC9"/>
    <mergeCell ref="C20:BC2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E19">
      <formula1>"Select, Excess (+), Less (-)"</formula1>
    </dataValidation>
    <dataValidation type="list" allowBlank="1" showInputMessage="1" showErrorMessage="1" sqref="L15 L16 L13 L14 L17">
      <formula1>"INR"</formula1>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allowBlank="1" showInputMessage="1" showErrorMessage="1" promptTitle="Units" prompt="Please enter Units in text" sqref="E13:E17"/>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allowBlank="1" showInputMessage="1" showErrorMessage="1" promptTitle="Itemcode/Make" prompt="Please enter text" sqref="C13:C17"/>
    <dataValidation type="decimal" allowBlank="1" showInputMessage="1" showErrorMessage="1" errorTitle="Invalid Entry" error="Only Numeric Values are allowed. " sqref="A13:A17">
      <formula1>0</formula1>
      <formula2>999999999999999</formula2>
    </dataValidation>
    <dataValidation type="list" showInputMessage="1" showErrorMessage="1" sqref="I13:I17">
      <formula1>"Excess(+), Less(-)"</formula1>
    </dataValidation>
    <dataValidation allowBlank="1" showInputMessage="1" showErrorMessage="1" promptTitle="Addition / Deduction" prompt="Please Choose the correct One" sqref="J13:J17"/>
    <dataValidation type="list" allowBlank="1" showInputMessage="1" showErrorMessage="1" sqref="C2">
      <formula1>"Normal, SingleWindow, Alternate"</formula1>
    </dataValidation>
    <dataValidation type="list" allowBlank="1" showInputMessage="1" showErrorMessage="1" sqref="K13:K1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3</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2015-01-07T05:41:29Z</cp:lastPrinted>
  <dcterms:created xsi:type="dcterms:W3CDTF">2009-01-30T06:42:42Z</dcterms:created>
  <dcterms:modified xsi:type="dcterms:W3CDTF">2018-08-11T07:03:14Z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