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firstSheet="3" activeTab="7"/>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 name="Scheme No-08" sheetId="8" r:id="rId8"/>
  </sheets>
  <calcPr calcId="124519"/>
</workbook>
</file>

<file path=xl/calcChain.xml><?xml version="1.0" encoding="utf-8"?>
<calcChain xmlns="http://schemas.openxmlformats.org/spreadsheetml/2006/main">
  <c r="F14" i="1"/>
  <c r="F13"/>
  <c r="F12"/>
  <c r="F11"/>
  <c r="F10"/>
  <c r="F8"/>
  <c r="F7"/>
  <c r="F6"/>
  <c r="F15" s="1"/>
  <c r="F5"/>
  <c r="H37" i="7" l="1"/>
  <c r="H36"/>
  <c r="H35"/>
  <c r="H34"/>
  <c r="H33"/>
  <c r="H31"/>
  <c r="H30"/>
  <c r="H29"/>
  <c r="H28"/>
  <c r="H27"/>
  <c r="H26"/>
  <c r="H25"/>
  <c r="H24"/>
  <c r="H23"/>
  <c r="H22"/>
  <c r="H21"/>
  <c r="H20"/>
  <c r="H19"/>
  <c r="H18"/>
  <c r="H17"/>
  <c r="H16"/>
  <c r="H15"/>
  <c r="H14"/>
  <c r="H13"/>
  <c r="H12"/>
  <c r="H11"/>
  <c r="H10"/>
  <c r="H9"/>
  <c r="H8"/>
  <c r="H7"/>
  <c r="H6"/>
  <c r="H5"/>
  <c r="H38" l="1"/>
  <c r="F18" i="6" l="1"/>
  <c r="F17"/>
  <c r="C17"/>
  <c r="F16"/>
  <c r="F15"/>
  <c r="F13"/>
  <c r="F12"/>
  <c r="F11"/>
  <c r="F10"/>
  <c r="F9"/>
  <c r="F8"/>
  <c r="F7"/>
  <c r="F19" s="1"/>
  <c r="F6"/>
  <c r="F5"/>
  <c r="F18" i="5" l="1"/>
  <c r="F17"/>
  <c r="C17"/>
  <c r="F16"/>
  <c r="F15"/>
  <c r="F13"/>
  <c r="F12"/>
  <c r="F11"/>
  <c r="F10"/>
  <c r="F9"/>
  <c r="F8"/>
  <c r="F7"/>
  <c r="F19" s="1"/>
  <c r="F6"/>
  <c r="F5"/>
  <c r="E19" i="8" l="1"/>
  <c r="H19" s="1"/>
  <c r="E18"/>
  <c r="H18" s="1"/>
  <c r="E17"/>
  <c r="H17" s="1"/>
  <c r="E16"/>
  <c r="H16" s="1"/>
  <c r="E15"/>
  <c r="H15" s="1"/>
  <c r="E13"/>
  <c r="H13" s="1"/>
  <c r="E12"/>
  <c r="H12" s="1"/>
  <c r="E11"/>
  <c r="H11" s="1"/>
  <c r="E10"/>
  <c r="H10" s="1"/>
  <c r="E9"/>
  <c r="H9" s="1"/>
  <c r="E8"/>
  <c r="H8" s="1"/>
  <c r="E7"/>
  <c r="H7" s="1"/>
  <c r="E6"/>
  <c r="H6" s="1"/>
  <c r="E5"/>
  <c r="H5" s="1"/>
  <c r="H20" l="1"/>
  <c r="F14" i="2" l="1"/>
  <c r="F13"/>
  <c r="F12"/>
  <c r="F11"/>
  <c r="F10"/>
  <c r="F8"/>
  <c r="F7"/>
  <c r="F6"/>
  <c r="F15" s="1"/>
  <c r="F5"/>
  <c r="F19" i="3"/>
  <c r="F18"/>
  <c r="F17"/>
  <c r="F16"/>
  <c r="F15"/>
  <c r="F13"/>
  <c r="F12"/>
  <c r="F11"/>
  <c r="F10"/>
  <c r="F9"/>
  <c r="F8"/>
  <c r="F7"/>
  <c r="F6"/>
  <c r="F5"/>
  <c r="F20" s="1"/>
  <c r="F15" i="4" l="1"/>
  <c r="F14"/>
  <c r="F13"/>
  <c r="F12"/>
  <c r="F11"/>
  <c r="F9"/>
  <c r="F8"/>
  <c r="F7"/>
  <c r="F6"/>
  <c r="F5"/>
  <c r="F16" s="1"/>
</calcChain>
</file>

<file path=xl/sharedStrings.xml><?xml version="1.0" encoding="utf-8"?>
<sst xmlns="http://schemas.openxmlformats.org/spreadsheetml/2006/main" count="420" uniqueCount="137">
  <si>
    <t>RANCHI MUNICIPAL CORPORATION, RANCHI</t>
  </si>
  <si>
    <t xml:space="preserve">BILL OF QUANTITY </t>
  </si>
  <si>
    <t>Name of Work :- Construction of PCC road at Upkar nagar in front of Judge vacant plot to gopal ji house
                            via culvert Under ward no-29</t>
  </si>
  <si>
    <t>SL.NO.</t>
  </si>
  <si>
    <t>ITEMS OF WORK</t>
  </si>
  <si>
    <t>QTY</t>
  </si>
  <si>
    <t>Unit</t>
  </si>
  <si>
    <t>Rate</t>
  </si>
  <si>
    <t>Amount</t>
  </si>
  <si>
    <t>Labour for cleaning the work site before and after work etc and for head load of Materials.</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</si>
  <si>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</si>
  <si>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</si>
  <si>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</si>
  <si>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</si>
  <si>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</si>
  <si>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</si>
  <si>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</si>
  <si>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</si>
  <si>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</si>
  <si>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</si>
  <si>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</si>
  <si>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 xml:space="preserve">Carriage of Materials </t>
  </si>
  <si>
    <t>A</t>
  </si>
  <si>
    <t xml:space="preserve"> Local Sand 16 KM </t>
  </si>
  <si>
    <t>A(i)</t>
  </si>
  <si>
    <t xml:space="preserve">Sand 47 KM </t>
  </si>
  <si>
    <t>B</t>
  </si>
  <si>
    <t>Stone Boulder 34 km</t>
  </si>
  <si>
    <t>C</t>
  </si>
  <si>
    <t>Stone Chips  (lead 20 KM)</t>
  </si>
  <si>
    <t>D</t>
  </si>
  <si>
    <t>Earth ( Lead upto 1 K.M )</t>
  </si>
  <si>
    <t xml:space="preserve">                                                                                                      Assistant Engineer 
                                                                                                         Ranchi Municipal Corporation
                                                                                                         Ranchi</t>
  </si>
  <si>
    <t>Name of Work :- Construction of Repairing of Drain at Nejam nagar Hindpiri in sadar gali form Md islam
                             house to borewell Under ward no-25</t>
  </si>
  <si>
    <t>Qty</t>
  </si>
  <si>
    <t>Labour for cleaning the work site before and after work etc.</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</si>
  <si>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</si>
  <si>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</si>
  <si>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</si>
  <si>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</si>
  <si>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</si>
  <si>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</si>
  <si>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</si>
  <si>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</si>
  <si>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</si>
  <si>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</si>
  <si>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</si>
  <si>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</si>
  <si>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</si>
  <si>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                                                                                                        Executive Engineer 
                                                                                                         Ranchi Municipal Corporation
                                                                                                         Ranchi</t>
  </si>
  <si>
    <t>Name of Work :-Improvement of Pcc road at Purani ranchi abdul karim lane from adv mani house to near
                           akhara ward no-24</t>
  </si>
  <si>
    <t>1
5.1.1
+
5.1.2</t>
  </si>
  <si>
    <t>2
5.1.10</t>
  </si>
  <si>
    <t>3
8.6.8</t>
  </si>
  <si>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</si>
  <si>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</si>
  <si>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 Local Sand 14 KM </t>
  </si>
  <si>
    <t xml:space="preserve">Sand 49 KM </t>
  </si>
  <si>
    <t>Stone Boulder 36 KM</t>
  </si>
  <si>
    <t>Stone Chips  (lead 22 KM)</t>
  </si>
  <si>
    <t>Earth lead 1 KM</t>
  </si>
  <si>
    <t xml:space="preserve">                                                                                                        Assistant Engineer 
                                                                                                         Ranchi Municipal Corporation
                                                                                                         Ranchi</t>
  </si>
  <si>
    <r>
      <t xml:space="preserve">Name of Work :-  </t>
    </r>
    <r>
      <rPr>
        <b/>
        <sz val="11"/>
        <color theme="1"/>
        <rFont val="Kruti Dev 010"/>
      </rPr>
      <t xml:space="preserve">okMZ la0 47 ds vUrxZr 'kadj bUdyso ds lkeus ls la;qDr vikVZesUV rd ukyh fuekZ.k dk;ZA
</t>
    </r>
    <r>
      <rPr>
        <b/>
        <sz val="11"/>
        <color theme="1"/>
        <rFont val="Times New Roman"/>
        <family val="1"/>
      </rPr>
      <t xml:space="preserve">Name of Work :- </t>
    </r>
    <r>
      <rPr>
        <b/>
        <sz val="11"/>
        <color theme="1"/>
        <rFont val="Kruti Dev 010"/>
      </rPr>
      <t xml:space="preserve"> okMZ la0 47 ds vUrxZr ikjlVksyh pkSd esa MLVchu fudV ls fuekZyk dkWyst ds xsV rd ukyh 
                   fuekZ.k dk;ZA</t>
    </r>
  </si>
  <si>
    <t>Providing labour for cleaning the work site before and after work etc</t>
  </si>
  <si>
    <t xml:space="preserve"> Local Sand 18 KM </t>
  </si>
  <si>
    <t xml:space="preserve">Sand 42 KM </t>
  </si>
  <si>
    <t>Stone Boulder 29 km</t>
  </si>
  <si>
    <t>Stone Chips  (lead 15 KM)</t>
  </si>
  <si>
    <t xml:space="preserve">                                                                                                       Executive Engineer 
                                                                                                         Ranchi Municipal Corporation
                                                                                                         Ranchi</t>
  </si>
  <si>
    <t>Name of Work :- Construction of Masonry drain in sai vihar colony main road from Tiwariji house to 
                            B.P sinha house Under ward no-31</t>
  </si>
  <si>
    <t>Providing man days for site clearence for before and after the work etc.</t>
  </si>
  <si>
    <t>3
P-23
JBCD</t>
  </si>
  <si>
    <t>Providing supplying and spreading of stone dust in fillling in foundation trenches or in plinth inlcluding ramming and watering in layers not exceding 150 mm thick with all leads and lifts including cost of materials, labour royalty and taxes all complete as per specification and direction of E/I.</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</si>
  <si>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</si>
  <si>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Stone Boulder 36 km</t>
  </si>
  <si>
    <t>Stone Chips &amp; Dust  (lead 22 KM)</t>
  </si>
  <si>
    <t>Name of Work :- Construction of Masonry drain in sai vihar colony road no-01 from kamlesh kumar 
                            house to A.K. Jaiswal Under ward no-31</t>
  </si>
  <si>
    <t xml:space="preserve">Name of Work :- Construction of dhumkudia at new colony jagannathpur dhurwa Under ward no-43
</t>
  </si>
  <si>
    <t>3
 5.6.1</t>
  </si>
  <si>
    <t xml:space="preserve"> Providing designation75A one brick flat soling joints filled with local sand including cost of watering taxes royalty all complete asper building specification and direction of E/I</t>
  </si>
  <si>
    <t>4
5.3.3</t>
  </si>
  <si>
    <t>Providing P.C.C.M  150 in normal mix of  (1:2:4) in foundation with approved quality of stone metal grade II (53mm to 22.4mm size) and clean coarse sand to F.M 2.5 to 3 including screening, shuttering, mixing cement concrete in mixer and placing in position, vibrating, striking, curing, taxes and royalty all complete as per building specification and direction of E/I</t>
  </si>
  <si>
    <t>5
5.3.5.1</t>
  </si>
  <si>
    <t>Providing R.C.C.M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</si>
  <si>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6
5.3.14</t>
  </si>
  <si>
    <t>Providing R.C.C.M 150 with  nominal mix of (1:2:4) in columns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</si>
  <si>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7
5.3.6.1</t>
  </si>
  <si>
    <t>Providing R.C.C.M 200 (1: 1.5: 3) in Band at plinth level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</si>
  <si>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Per M3</t>
  </si>
  <si>
    <t>8
5.2.3</t>
  </si>
  <si>
    <t>Providing designation 75A brick work in C.M. (1:6) in foundation and plinth with approved quality of clean coarse sand of F.M. 2 to 2.5 including providing 10mm, thick mortar joints, cost of screening materials, raking out joints to 15mm depth, curing,  curring , taxes and  royalty all complete as per building specification and direction of E/I,</t>
  </si>
  <si>
    <t>9
5.2.11</t>
  </si>
  <si>
    <t>Providing designation 75A brick work in C.M. (1:6) in  supersturcturePlinth  approved quality of clean coarse sand of F.M. 2 to 2.5 including providing 10mm, thick mortar joints, cost of screening materials, scaffolfing, raking out joints to 15mm depth, curing, taxes and royalty all complete as per  building  specification  and  direction of E/I.</t>
  </si>
  <si>
    <t>10
5.3.8.1</t>
  </si>
  <si>
    <t>Providing R.C.C.M 200 (1: 1.5: 3) in lintel  Level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</si>
  <si>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11
5.3.7.1</t>
  </si>
  <si>
    <t>Providing R.C.C.M 200 (1: 1.5: 3) in Band at lintel level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</si>
  <si>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12
5.3.11</t>
  </si>
  <si>
    <t>Providing R.C.C.M 200 (1:1.5: 3) in beam of all types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</si>
  <si>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13
5.3.9.1</t>
  </si>
  <si>
    <t>Providing R.C.C.M 200 (1: 1.5: 3) in roof slab with approved quality of stone chips 20mm to 6mm size graded and clean coarse sand of F.M 2.5 to 3 including screening, shuttering, mixing cement concrete in mixer and placing in position, vibrating, striking, curing, (but excluding the cosat of reinforcement) taxes and royalty all complete as per building specification and direction  of E/I</t>
  </si>
  <si>
    <t>14
5.3.15.1</t>
  </si>
  <si>
    <t>Providing av. 63 mm thick R.C.C.M- 200 (1:1.5:3) chajja with approved quality of stone chips 20mm to 6mm size graded and clean coarse sand of  F.M. 2.5 to 3 including making drip course in concrete, screening, centering, shuttering, and mixing cement concrete in mixer and placing in posotion, vibrating, striking, 6mm cement plaster (1:4) in celing and sides of chajja with sand of F.M. 1.5 curing (but excluding the cost of reinforcement ) taxes and royalty all complete, as per building speciifiication and direction of E/I.</t>
  </si>
  <si>
    <t>15
5.3.18.1</t>
  </si>
  <si>
    <t>Providing R.C.C.M 200 (1:1.5: 3) in stair case with approved quality of stone chips 20mm to 6mm size graded and clean coarse sand of F.M 2.5 to 3 including screening, shuttering, mixing cement concrete in mixer and placing in position, vibrating, striking, curing, (but excluding the cost of reinforcement) taxes and royalty all complete as per building specification and direction  of E/I</t>
  </si>
  <si>
    <t>16
5.5.13</t>
  </si>
  <si>
    <t>Providing &amp; fixing  FAN HOOK  of 16mm dia M.S. bar 1M long bent  to required size and shape, placed in position and  fluid in the R.C.C  slab beam at the time  of casting   all complete as per  building   specification  and direction  of E/I.( Where material is not supplied  by deptt.)</t>
  </si>
  <si>
    <t>Nos</t>
  </si>
  <si>
    <t>17
5.5.29</t>
  </si>
  <si>
    <t>Supplying , fitting  and fixing 20 guage G.C.I. sheet gate fitted on M.S. Angle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t>
  </si>
  <si>
    <t>18
5.5.12</t>
  </si>
  <si>
    <t>Supplying , fitting  and fixing  M.S. grill made of  20x6 mm flat  as per approved  design and drawing properly fabricated  with joints  continuous  fitted  welded and  finished  smooth , hoisting as  per building specification and  direction of E/I.</t>
  </si>
  <si>
    <t>kg</t>
  </si>
  <si>
    <t>19
5.6.21</t>
  </si>
  <si>
    <t>Providing and  laying 25mm. Thick  white makrana marble stone slab  flooring of approved quality   all complete  as per building  specification  and direction of E/I.</t>
  </si>
  <si>
    <t>20
5.6.22</t>
  </si>
  <si>
    <t>Providing and  laying 20mm. Thick  white makrana marble tiles in riser of step , skirting  and pillars   of approved  quality over 12mm thick  base  of  cement  mortar (1:3) and jointed  with  white cement  slurry  including rubbing and polishing  to granolithic finish with approved  quality of carborandum stone including  cost of curing  taxes  and royalty  all complete  as per building  specification  and direction of E/I.</t>
  </si>
  <si>
    <t>21
5.7.14</t>
  </si>
  <si>
    <t>Providing 12mm thick water proof cement plaster 1:3 with clean coarse sand of FM 1.5 with 5% Cico or any other approved water proofing compound including screening curing with all leads and lifts  of water, scaffolding,  taxes royalty all complete as per building specification and direction of E/I.</t>
  </si>
  <si>
    <t>22
5.7.6</t>
  </si>
  <si>
    <t>Providing 6mm thick cement plaster (1:4) in ceiling with clean coarse sand of F.M. 1.5 including screening, curing with all leads and lifts of water, scafolding taxes and royalty all complete as per buildings specification and direction of E/I.</t>
  </si>
  <si>
    <t>23
5.7.1
+
5.7.11</t>
  </si>
  <si>
    <t>24
5.7.3</t>
  </si>
  <si>
    <t>Providing 12mm thick  cement plaster (1:6) with clean coarse sand of F.M 1.5 including screening, curing with all leads and lifts of water, scaffolding taxes and royalty all complete as per building specification and direction of E/I</t>
  </si>
  <si>
    <t>25
5.8.45</t>
  </si>
  <si>
    <t>Providing two coat of synthetic enamel paint of app. Shade and make over steel surface …….do……… all complete asper specification and direction of E/I</t>
  </si>
  <si>
    <t>26
5.5.5</t>
  </si>
  <si>
    <t>27
5.8.24</t>
  </si>
  <si>
    <t>Providing two coats of snowcem of approved shade and make over a coat of cement  primer on new surface including preparing  the plastered surface smooth with sand  paper, scaffolding, curing and taxes all complete as per building specification and direction of E/I</t>
  </si>
  <si>
    <t>Brick 8 KM</t>
  </si>
  <si>
    <t>Stone Chips  (lead 15KM)</t>
  </si>
  <si>
    <t>E</t>
  </si>
  <si>
    <t>Earth 1 KM</t>
  </si>
  <si>
    <t xml:space="preserve">                                                                                                      Executive Engineer 
                                                                                                         Ranchi Municipal Corporation
                                                                                                         Ranchi</t>
  </si>
  <si>
    <t>Name of Work :- Construction of PCC road behind minority hostel of welfare department in vishwakarma
                            colony near booty water tank bargain Under ward no-05</t>
  </si>
  <si>
    <t>4
5.3.2</t>
  </si>
  <si>
    <t xml:space="preserve"> Local Sand 13 KM </t>
  </si>
</sst>
</file>

<file path=xl/styles.xml><?xml version="1.0" encoding="utf-8"?>
<styleSheet xmlns="http://schemas.openxmlformats.org/spreadsheetml/2006/main">
  <numFmts count="2">
    <numFmt numFmtId="164" formatCode="0.0"/>
    <numFmt numFmtId="165" formatCode="0.000"/>
  </numFmts>
  <fonts count="16">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vertAlign val="superscript"/>
      <sz val="10"/>
      <name val="Times New Roman"/>
      <family val="1"/>
    </font>
    <font>
      <b/>
      <sz val="9"/>
      <name val="Times New Roman"/>
      <family val="1"/>
    </font>
    <font>
      <b/>
      <sz val="14"/>
      <name val="Times New Roman"/>
      <family val="1"/>
    </font>
    <font>
      <b/>
      <sz val="11"/>
      <name val="Calibri"/>
      <family val="2"/>
      <scheme val="minor"/>
    </font>
    <font>
      <b/>
      <sz val="10"/>
      <color theme="1"/>
      <name val="Times New Roman"/>
      <family val="1"/>
    </font>
    <font>
      <b/>
      <sz val="8.5"/>
      <color theme="1"/>
      <name val="Times New Roman"/>
      <family val="1"/>
    </font>
    <font>
      <b/>
      <sz val="11"/>
      <color theme="1"/>
      <name val="Kruti Dev 010"/>
    </font>
    <font>
      <b/>
      <sz val="9"/>
      <color theme="1"/>
      <name val="Times New Roman"/>
      <family val="1"/>
    </font>
    <font>
      <b/>
      <sz val="8"/>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2" fontId="5" fillId="0" borderId="4" xfId="0" applyNumberFormat="1" applyFont="1" applyBorder="1" applyAlignment="1">
      <alignment horizontal="center" vertical="center" wrapText="1"/>
    </xf>
    <xf numFmtId="0" fontId="6" fillId="0" borderId="4" xfId="0" applyFont="1" applyBorder="1" applyAlignment="1">
      <alignment horizontal="justify" vertical="top"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9"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2" fillId="0" borderId="0" xfId="0" applyFont="1" applyBorder="1" applyAlignment="1">
      <alignment vertical="top"/>
    </xf>
    <xf numFmtId="0" fontId="3" fillId="0" borderId="0" xfId="0" applyFont="1" applyBorder="1" applyAlignment="1">
      <alignment vertical="top" wrapText="1"/>
    </xf>
    <xf numFmtId="2" fontId="6" fillId="0" borderId="4" xfId="0" applyNumberFormat="1" applyFont="1" applyBorder="1" applyAlignment="1">
      <alignment horizontal="center" vertical="center" wrapText="1"/>
    </xf>
    <xf numFmtId="2" fontId="11" fillId="3" borderId="4"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center"/>
    </xf>
    <xf numFmtId="0" fontId="10" fillId="0" borderId="0" xfId="0" applyFont="1" applyBorder="1" applyAlignment="1">
      <alignment horizontal="center" vertical="center" wrapText="1"/>
    </xf>
    <xf numFmtId="164" fontId="11" fillId="3" borderId="4" xfId="0" applyNumberFormat="1" applyFont="1" applyFill="1" applyBorder="1" applyAlignment="1">
      <alignment horizontal="center" vertical="center" wrapText="1"/>
    </xf>
    <xf numFmtId="0" fontId="14" fillId="3" borderId="4" xfId="0" applyFont="1" applyFill="1" applyBorder="1" applyAlignment="1">
      <alignment horizontal="center" vertical="center" wrapText="1"/>
    </xf>
    <xf numFmtId="0" fontId="11" fillId="3" borderId="4" xfId="0" applyFont="1" applyFill="1" applyBorder="1" applyAlignment="1">
      <alignment horizontal="justify" vertical="top" wrapText="1"/>
    </xf>
    <xf numFmtId="0" fontId="11" fillId="3" borderId="4" xfId="0" applyFont="1" applyFill="1" applyBorder="1" applyAlignment="1">
      <alignment horizontal="center" vertical="center" wrapText="1"/>
    </xf>
    <xf numFmtId="165" fontId="11" fillId="3" borderId="4" xfId="0" applyNumberFormat="1" applyFont="1" applyFill="1" applyBorder="1" applyAlignment="1">
      <alignment horizontal="center" vertical="center" wrapText="1"/>
    </xf>
    <xf numFmtId="0" fontId="15" fillId="0" borderId="4" xfId="0" applyFont="1" applyBorder="1" applyAlignment="1">
      <alignment horizontal="justify" vertical="top" wrapText="1"/>
    </xf>
    <xf numFmtId="0" fontId="6" fillId="0" borderId="4" xfId="0"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9" t="s">
        <v>0</v>
      </c>
      <c r="B1" s="20"/>
      <c r="C1" s="20"/>
      <c r="D1" s="20"/>
      <c r="E1" s="20"/>
      <c r="F1" s="20"/>
      <c r="G1" s="14"/>
    </row>
    <row r="2" spans="1:7" ht="18.75">
      <c r="A2" s="21" t="s">
        <v>1</v>
      </c>
      <c r="B2" s="22"/>
      <c r="C2" s="22"/>
      <c r="D2" s="22"/>
      <c r="E2" s="22"/>
      <c r="F2" s="22"/>
      <c r="G2" s="14"/>
    </row>
    <row r="3" spans="1:7" ht="29.25" customHeight="1">
      <c r="A3" s="23" t="s">
        <v>134</v>
      </c>
      <c r="B3" s="23"/>
      <c r="C3" s="23"/>
      <c r="D3" s="23"/>
      <c r="E3" s="23"/>
      <c r="F3" s="23"/>
      <c r="G3" s="15"/>
    </row>
    <row r="4" spans="1:7">
      <c r="A4" s="1" t="s">
        <v>3</v>
      </c>
      <c r="B4" s="1" t="s">
        <v>4</v>
      </c>
      <c r="C4" s="1" t="s">
        <v>34</v>
      </c>
      <c r="D4" s="1" t="s">
        <v>6</v>
      </c>
      <c r="E4" s="1" t="s">
        <v>7</v>
      </c>
      <c r="F4" s="1" t="s">
        <v>8</v>
      </c>
    </row>
    <row r="5" spans="1:7" ht="114.75">
      <c r="A5" s="2" t="s">
        <v>51</v>
      </c>
      <c r="B5" s="4" t="s">
        <v>12</v>
      </c>
      <c r="C5" s="17">
        <v>64.569999999999993</v>
      </c>
      <c r="D5" s="5" t="s">
        <v>13</v>
      </c>
      <c r="E5" s="5">
        <v>112.53</v>
      </c>
      <c r="F5" s="17">
        <f t="shared" ref="F5:F14" si="0">E5*C5</f>
        <v>7266.0620999999992</v>
      </c>
    </row>
    <row r="6" spans="1:7" ht="89.25">
      <c r="A6" s="2" t="s">
        <v>52</v>
      </c>
      <c r="B6" s="6" t="s">
        <v>36</v>
      </c>
      <c r="C6" s="17">
        <v>32.29</v>
      </c>
      <c r="D6" s="5" t="s">
        <v>16</v>
      </c>
      <c r="E6" s="5">
        <v>228.47</v>
      </c>
      <c r="F6" s="17">
        <f t="shared" si="0"/>
        <v>7377.2963</v>
      </c>
    </row>
    <row r="7" spans="1:7" ht="63.75">
      <c r="A7" s="2" t="s">
        <v>53</v>
      </c>
      <c r="B7" s="4" t="s">
        <v>18</v>
      </c>
      <c r="C7" s="17">
        <v>62.78</v>
      </c>
      <c r="D7" s="5" t="s">
        <v>16</v>
      </c>
      <c r="E7" s="5">
        <v>1191.77</v>
      </c>
      <c r="F7" s="17">
        <f t="shared" si="0"/>
        <v>74819.320600000006</v>
      </c>
    </row>
    <row r="8" spans="1:7" ht="102">
      <c r="A8" s="2" t="s">
        <v>135</v>
      </c>
      <c r="B8" s="4" t="s">
        <v>38</v>
      </c>
      <c r="C8" s="17">
        <v>64.569999999999993</v>
      </c>
      <c r="D8" s="5" t="s">
        <v>16</v>
      </c>
      <c r="E8" s="5">
        <v>6543.32</v>
      </c>
      <c r="F8" s="17">
        <f t="shared" si="0"/>
        <v>422502.17239999992</v>
      </c>
    </row>
    <row r="9" spans="1:7" ht="18.75">
      <c r="A9" s="2">
        <v>10</v>
      </c>
      <c r="B9" s="8" t="s">
        <v>21</v>
      </c>
      <c r="C9" s="17"/>
      <c r="D9" s="5"/>
      <c r="E9" s="5"/>
      <c r="F9" s="17"/>
    </row>
    <row r="10" spans="1:7" ht="15.75">
      <c r="A10" s="2" t="s">
        <v>22</v>
      </c>
      <c r="B10" s="4" t="s">
        <v>136</v>
      </c>
      <c r="C10" s="17">
        <v>32.29</v>
      </c>
      <c r="D10" s="5" t="s">
        <v>16</v>
      </c>
      <c r="E10" s="5">
        <v>364.32</v>
      </c>
      <c r="F10" s="17">
        <f t="shared" si="0"/>
        <v>11763.8928</v>
      </c>
    </row>
    <row r="11" spans="1:7" ht="15.75">
      <c r="A11" s="2" t="s">
        <v>24</v>
      </c>
      <c r="B11" s="4" t="s">
        <v>57</v>
      </c>
      <c r="C11" s="17">
        <v>27.768999999999998</v>
      </c>
      <c r="D11" s="5" t="s">
        <v>16</v>
      </c>
      <c r="E11" s="5">
        <v>788.13</v>
      </c>
      <c r="F11" s="17">
        <f t="shared" si="0"/>
        <v>21885.581969999999</v>
      </c>
    </row>
    <row r="12" spans="1:7" ht="15.75">
      <c r="A12" s="2" t="s">
        <v>26</v>
      </c>
      <c r="B12" s="4" t="s">
        <v>74</v>
      </c>
      <c r="C12" s="17">
        <v>62.78</v>
      </c>
      <c r="D12" s="5" t="s">
        <v>16</v>
      </c>
      <c r="E12" s="5">
        <v>756.83</v>
      </c>
      <c r="F12" s="17">
        <f t="shared" si="0"/>
        <v>47513.787400000001</v>
      </c>
    </row>
    <row r="13" spans="1:7" ht="15.75">
      <c r="A13" s="2" t="s">
        <v>28</v>
      </c>
      <c r="B13" s="4" t="s">
        <v>59</v>
      </c>
      <c r="C13" s="17">
        <v>55.53</v>
      </c>
      <c r="D13" s="5" t="s">
        <v>16</v>
      </c>
      <c r="E13" s="5">
        <v>482.26</v>
      </c>
      <c r="F13" s="17">
        <f t="shared" si="0"/>
        <v>26779.897799999999</v>
      </c>
    </row>
    <row r="14" spans="1:7" ht="15.75">
      <c r="A14" s="2" t="s">
        <v>30</v>
      </c>
      <c r="B14" s="4" t="s">
        <v>31</v>
      </c>
      <c r="C14" s="17">
        <v>64.563000000000002</v>
      </c>
      <c r="D14" s="5" t="s">
        <v>16</v>
      </c>
      <c r="E14" s="5">
        <v>167.71</v>
      </c>
      <c r="F14" s="17">
        <f t="shared" si="0"/>
        <v>10827.86073</v>
      </c>
    </row>
    <row r="15" spans="1:7">
      <c r="A15" s="9"/>
      <c r="B15" s="24"/>
      <c r="C15" s="24"/>
      <c r="D15" s="24"/>
      <c r="E15" s="24"/>
      <c r="F15" s="10">
        <f>SUM(F5:F14)</f>
        <v>630735.87209999992</v>
      </c>
    </row>
    <row r="16" spans="1:7">
      <c r="A16" s="11"/>
      <c r="B16" s="12"/>
      <c r="C16" s="12"/>
      <c r="D16" s="12"/>
      <c r="E16" s="12"/>
      <c r="F16" s="13"/>
    </row>
    <row r="17" spans="1:6">
      <c r="A17" s="11"/>
      <c r="B17" s="12"/>
      <c r="C17" s="12"/>
      <c r="D17" s="12"/>
      <c r="E17" s="12"/>
      <c r="F17" s="13"/>
    </row>
    <row r="18" spans="1:6" ht="41.25" customHeight="1">
      <c r="B18" s="25" t="s">
        <v>61</v>
      </c>
      <c r="C18" s="25"/>
      <c r="D18" s="25"/>
      <c r="E18" s="25"/>
      <c r="F18" s="25"/>
    </row>
  </sheetData>
  <mergeCells count="5">
    <mergeCell ref="A1:F1"/>
    <mergeCell ref="A2:F2"/>
    <mergeCell ref="A3:F3"/>
    <mergeCell ref="B15:E15"/>
    <mergeCell ref="B18:F18"/>
  </mergeCells>
  <pageMargins left="0.16" right="0.16" top="0.61"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9" t="s">
        <v>0</v>
      </c>
      <c r="B1" s="20"/>
      <c r="C1" s="20"/>
      <c r="D1" s="20"/>
      <c r="E1" s="20"/>
      <c r="F1" s="20"/>
      <c r="G1" s="14"/>
    </row>
    <row r="2" spans="1:7" ht="18.75">
      <c r="A2" s="21" t="s">
        <v>1</v>
      </c>
      <c r="B2" s="22"/>
      <c r="C2" s="22"/>
      <c r="D2" s="22"/>
      <c r="E2" s="22"/>
      <c r="F2" s="22"/>
      <c r="G2" s="14"/>
    </row>
    <row r="3" spans="1:7" ht="30" customHeight="1">
      <c r="A3" s="23" t="s">
        <v>50</v>
      </c>
      <c r="B3" s="23"/>
      <c r="C3" s="23"/>
      <c r="D3" s="23"/>
      <c r="E3" s="23"/>
      <c r="F3" s="23"/>
      <c r="G3" s="15"/>
    </row>
    <row r="4" spans="1:7">
      <c r="A4" s="1" t="s">
        <v>3</v>
      </c>
      <c r="B4" s="1" t="s">
        <v>4</v>
      </c>
      <c r="C4" s="1" t="s">
        <v>34</v>
      </c>
      <c r="D4" s="1" t="s">
        <v>6</v>
      </c>
      <c r="E4" s="1" t="s">
        <v>7</v>
      </c>
      <c r="F4" s="1" t="s">
        <v>8</v>
      </c>
    </row>
    <row r="5" spans="1:7" ht="114.75">
      <c r="A5" s="2" t="s">
        <v>51</v>
      </c>
      <c r="B5" s="4" t="s">
        <v>12</v>
      </c>
      <c r="C5" s="17">
        <v>11.81</v>
      </c>
      <c r="D5" s="5" t="s">
        <v>13</v>
      </c>
      <c r="E5" s="5">
        <v>112.53</v>
      </c>
      <c r="F5" s="17">
        <f t="shared" ref="F5:F14" si="0">E5*C5</f>
        <v>1328.9793</v>
      </c>
    </row>
    <row r="6" spans="1:7" ht="89.25">
      <c r="A6" s="2" t="s">
        <v>52</v>
      </c>
      <c r="B6" s="6" t="s">
        <v>36</v>
      </c>
      <c r="C6" s="17">
        <v>3.55</v>
      </c>
      <c r="D6" s="5" t="s">
        <v>16</v>
      </c>
      <c r="E6" s="5">
        <v>228.47</v>
      </c>
      <c r="F6" s="17">
        <f t="shared" si="0"/>
        <v>811.06849999999997</v>
      </c>
    </row>
    <row r="7" spans="1:7" ht="63.75">
      <c r="A7" s="2" t="s">
        <v>53</v>
      </c>
      <c r="B7" s="4" t="s">
        <v>18</v>
      </c>
      <c r="C7" s="17">
        <v>5.9</v>
      </c>
      <c r="D7" s="5" t="s">
        <v>16</v>
      </c>
      <c r="E7" s="5">
        <v>1191.77</v>
      </c>
      <c r="F7" s="17">
        <f t="shared" si="0"/>
        <v>7031.4430000000002</v>
      </c>
    </row>
    <row r="8" spans="1:7" ht="102">
      <c r="A8" s="2" t="s">
        <v>54</v>
      </c>
      <c r="B8" s="4" t="s">
        <v>55</v>
      </c>
      <c r="C8" s="26">
        <v>115.1</v>
      </c>
      <c r="D8" s="5" t="s">
        <v>16</v>
      </c>
      <c r="E8" s="5">
        <v>6543.32</v>
      </c>
      <c r="F8" s="17">
        <f t="shared" si="0"/>
        <v>753136.13199999998</v>
      </c>
    </row>
    <row r="9" spans="1:7" ht="18.75">
      <c r="A9" s="7">
        <v>5</v>
      </c>
      <c r="B9" s="8" t="s">
        <v>21</v>
      </c>
      <c r="C9" s="17"/>
      <c r="D9" s="5"/>
      <c r="E9" s="5"/>
      <c r="F9" s="17"/>
    </row>
    <row r="10" spans="1:7">
      <c r="A10" s="7">
        <v>6</v>
      </c>
      <c r="B10" s="4" t="s">
        <v>56</v>
      </c>
      <c r="C10" s="17">
        <v>49.37</v>
      </c>
      <c r="D10" s="5" t="s">
        <v>13</v>
      </c>
      <c r="E10" s="5">
        <v>377.8</v>
      </c>
      <c r="F10" s="17">
        <f t="shared" si="0"/>
        <v>18651.986000000001</v>
      </c>
    </row>
    <row r="11" spans="1:7">
      <c r="A11" s="7">
        <v>7</v>
      </c>
      <c r="B11" s="4" t="s">
        <v>57</v>
      </c>
      <c r="C11" s="17">
        <v>3.55</v>
      </c>
      <c r="D11" s="5" t="s">
        <v>13</v>
      </c>
      <c r="E11" s="5">
        <v>788.13</v>
      </c>
      <c r="F11" s="17">
        <f t="shared" si="0"/>
        <v>2797.8615</v>
      </c>
    </row>
    <row r="12" spans="1:7">
      <c r="A12" s="7">
        <v>8</v>
      </c>
      <c r="B12" s="4" t="s">
        <v>58</v>
      </c>
      <c r="C12" s="17">
        <v>98.74</v>
      </c>
      <c r="D12" s="5" t="s">
        <v>13</v>
      </c>
      <c r="E12" s="5">
        <v>756.83</v>
      </c>
      <c r="F12" s="17">
        <f t="shared" si="0"/>
        <v>74729.394199999995</v>
      </c>
    </row>
    <row r="13" spans="1:7">
      <c r="A13" s="7">
        <v>9</v>
      </c>
      <c r="B13" s="4" t="s">
        <v>59</v>
      </c>
      <c r="C13" s="17">
        <v>5.9</v>
      </c>
      <c r="D13" s="5" t="s">
        <v>13</v>
      </c>
      <c r="E13" s="5">
        <v>482.26</v>
      </c>
      <c r="F13" s="17">
        <f t="shared" si="0"/>
        <v>2845.3340000000003</v>
      </c>
    </row>
    <row r="14" spans="1:7">
      <c r="A14" s="7">
        <v>10</v>
      </c>
      <c r="B14" s="4" t="s">
        <v>60</v>
      </c>
      <c r="C14" s="17">
        <v>11.81</v>
      </c>
      <c r="D14" s="5" t="s">
        <v>13</v>
      </c>
      <c r="E14" s="5">
        <v>167.7</v>
      </c>
      <c r="F14" s="17">
        <f t="shared" si="0"/>
        <v>1980.537</v>
      </c>
    </row>
    <row r="15" spans="1:7">
      <c r="A15" s="9"/>
      <c r="B15" s="24"/>
      <c r="C15" s="24"/>
      <c r="D15" s="24"/>
      <c r="E15" s="24"/>
      <c r="F15" s="10">
        <f>SUM(F5:F14)</f>
        <v>863312.73550000007</v>
      </c>
    </row>
    <row r="16" spans="1:7">
      <c r="A16" s="11"/>
      <c r="B16" s="12"/>
      <c r="C16" s="12"/>
      <c r="D16" s="12"/>
      <c r="E16" s="12"/>
      <c r="F16" s="13"/>
    </row>
    <row r="17" spans="1:6">
      <c r="A17" s="11"/>
      <c r="B17" s="12"/>
      <c r="C17" s="12"/>
      <c r="D17" s="12"/>
      <c r="E17" s="12"/>
      <c r="F17" s="13"/>
    </row>
    <row r="18" spans="1:6" ht="63.75" customHeight="1">
      <c r="B18" s="25" t="s">
        <v>61</v>
      </c>
      <c r="C18" s="25"/>
      <c r="D18" s="25"/>
      <c r="E18" s="25"/>
      <c r="F18" s="25"/>
    </row>
    <row r="19" spans="1:6" ht="41.25" customHeight="1"/>
  </sheetData>
  <mergeCells count="5">
    <mergeCell ref="A1:F1"/>
    <mergeCell ref="A2:F2"/>
    <mergeCell ref="A3:F3"/>
    <mergeCell ref="B15:E15"/>
    <mergeCell ref="B18:F18"/>
  </mergeCells>
  <pageMargins left="0.32" right="0.2"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G26"/>
  <sheetViews>
    <sheetView workbookViewId="0">
      <selection activeCell="B7" sqref="B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9" t="s">
        <v>0</v>
      </c>
      <c r="B1" s="20"/>
      <c r="C1" s="20"/>
      <c r="D1" s="20"/>
      <c r="E1" s="20"/>
      <c r="F1" s="20"/>
      <c r="G1" s="14"/>
    </row>
    <row r="2" spans="1:7" ht="18.75">
      <c r="A2" s="21" t="s">
        <v>1</v>
      </c>
      <c r="B2" s="22"/>
      <c r="C2" s="22"/>
      <c r="D2" s="22"/>
      <c r="E2" s="22"/>
      <c r="F2" s="22"/>
      <c r="G2" s="14"/>
    </row>
    <row r="3" spans="1:7" ht="34.5" customHeight="1">
      <c r="A3" s="23" t="s">
        <v>33</v>
      </c>
      <c r="B3" s="23"/>
      <c r="C3" s="23"/>
      <c r="D3" s="23"/>
      <c r="E3" s="23"/>
      <c r="F3" s="23"/>
      <c r="G3" s="15"/>
    </row>
    <row r="4" spans="1:7">
      <c r="A4" s="1" t="s">
        <v>3</v>
      </c>
      <c r="B4" s="1" t="s">
        <v>4</v>
      </c>
      <c r="C4" s="1" t="s">
        <v>34</v>
      </c>
      <c r="D4" s="1" t="s">
        <v>6</v>
      </c>
      <c r="E4" s="1" t="s">
        <v>7</v>
      </c>
      <c r="F4" s="1" t="s">
        <v>8</v>
      </c>
    </row>
    <row r="5" spans="1:7" ht="25.5">
      <c r="A5" s="5">
        <v>1</v>
      </c>
      <c r="B5" s="5" t="s">
        <v>35</v>
      </c>
      <c r="C5" s="5">
        <v>4</v>
      </c>
      <c r="D5" s="5" t="s">
        <v>10</v>
      </c>
      <c r="E5" s="5">
        <v>243.77</v>
      </c>
      <c r="F5" s="16">
        <f t="shared" ref="F5:F19" si="0">E5*C5</f>
        <v>975.08</v>
      </c>
    </row>
    <row r="6" spans="1:7" ht="114.75">
      <c r="A6" s="2" t="s">
        <v>11</v>
      </c>
      <c r="B6" s="4" t="s">
        <v>12</v>
      </c>
      <c r="C6" s="17">
        <v>61.46</v>
      </c>
      <c r="D6" s="5" t="s">
        <v>13</v>
      </c>
      <c r="E6" s="5">
        <v>112.53</v>
      </c>
      <c r="F6" s="16">
        <f t="shared" si="0"/>
        <v>6916.0938000000006</v>
      </c>
    </row>
    <row r="7" spans="1:7" ht="89.25">
      <c r="A7" s="2" t="s">
        <v>14</v>
      </c>
      <c r="B7" s="6" t="s">
        <v>36</v>
      </c>
      <c r="C7" s="17">
        <v>7.08</v>
      </c>
      <c r="D7" s="5" t="s">
        <v>16</v>
      </c>
      <c r="E7" s="5">
        <v>228.47</v>
      </c>
      <c r="F7" s="16">
        <f t="shared" si="0"/>
        <v>1617.5676000000001</v>
      </c>
    </row>
    <row r="8" spans="1:7" ht="63.75">
      <c r="A8" s="2" t="s">
        <v>17</v>
      </c>
      <c r="B8" s="4" t="s">
        <v>18</v>
      </c>
      <c r="C8" s="17">
        <v>11.8</v>
      </c>
      <c r="D8" s="5" t="s">
        <v>16</v>
      </c>
      <c r="E8" s="5">
        <v>1191.77</v>
      </c>
      <c r="F8" s="16">
        <f t="shared" si="0"/>
        <v>14062.886</v>
      </c>
    </row>
    <row r="9" spans="1:7" ht="102">
      <c r="A9" s="2" t="s">
        <v>37</v>
      </c>
      <c r="B9" s="4" t="s">
        <v>38</v>
      </c>
      <c r="C9" s="17">
        <v>19.36</v>
      </c>
      <c r="D9" s="5" t="s">
        <v>16</v>
      </c>
      <c r="E9" s="5">
        <v>5913.66</v>
      </c>
      <c r="F9" s="16">
        <f>E9*C9</f>
        <v>114488.45759999999</v>
      </c>
    </row>
    <row r="10" spans="1:7" ht="89.25">
      <c r="A10" s="2" t="s">
        <v>39</v>
      </c>
      <c r="B10" s="4" t="s">
        <v>40</v>
      </c>
      <c r="C10" s="17">
        <v>22.3</v>
      </c>
      <c r="D10" s="5" t="s">
        <v>16</v>
      </c>
      <c r="E10" s="5">
        <v>2788.17</v>
      </c>
      <c r="F10" s="16">
        <f t="shared" si="0"/>
        <v>62176.191000000006</v>
      </c>
    </row>
    <row r="11" spans="1:7" ht="63.75">
      <c r="A11" s="18" t="s">
        <v>41</v>
      </c>
      <c r="B11" s="4" t="s">
        <v>42</v>
      </c>
      <c r="C11" s="17">
        <v>342.17</v>
      </c>
      <c r="D11" s="5" t="s">
        <v>43</v>
      </c>
      <c r="E11" s="5">
        <v>259.29000000000002</v>
      </c>
      <c r="F11" s="16">
        <f t="shared" si="0"/>
        <v>88721.259300000005</v>
      </c>
    </row>
    <row r="12" spans="1:7" ht="102">
      <c r="A12" s="18" t="s">
        <v>44</v>
      </c>
      <c r="B12" s="4" t="s">
        <v>45</v>
      </c>
      <c r="C12" s="17">
        <v>4.72</v>
      </c>
      <c r="D12" s="5" t="s">
        <v>16</v>
      </c>
      <c r="E12" s="5">
        <v>6219.21</v>
      </c>
      <c r="F12" s="16">
        <f t="shared" si="0"/>
        <v>29354.671199999997</v>
      </c>
    </row>
    <row r="13" spans="1:7" ht="89.25">
      <c r="A13" s="18" t="s">
        <v>46</v>
      </c>
      <c r="B13" s="4" t="s">
        <v>47</v>
      </c>
      <c r="C13" s="17">
        <v>0.41670000000000001</v>
      </c>
      <c r="D13" s="5" t="s">
        <v>48</v>
      </c>
      <c r="E13" s="5">
        <v>53433.91</v>
      </c>
      <c r="F13" s="16">
        <f t="shared" si="0"/>
        <v>22265.910297000002</v>
      </c>
    </row>
    <row r="14" spans="1:7" ht="18.75">
      <c r="A14" s="2">
        <v>10</v>
      </c>
      <c r="B14" s="8" t="s">
        <v>21</v>
      </c>
      <c r="C14" s="17"/>
      <c r="D14" s="5"/>
      <c r="E14" s="5"/>
      <c r="F14" s="16"/>
    </row>
    <row r="15" spans="1:7" ht="15.75">
      <c r="A15" s="2" t="s">
        <v>22</v>
      </c>
      <c r="B15" s="4" t="s">
        <v>23</v>
      </c>
      <c r="C15" s="17">
        <v>7.08</v>
      </c>
      <c r="D15" s="5" t="s">
        <v>16</v>
      </c>
      <c r="E15" s="5">
        <v>404.77</v>
      </c>
      <c r="F15" s="16">
        <f t="shared" si="0"/>
        <v>2865.7716</v>
      </c>
    </row>
    <row r="16" spans="1:7" ht="15.75">
      <c r="A16" s="2" t="s">
        <v>24</v>
      </c>
      <c r="B16" s="4" t="s">
        <v>25</v>
      </c>
      <c r="C16" s="17">
        <v>24.74</v>
      </c>
      <c r="D16" s="5" t="s">
        <v>16</v>
      </c>
      <c r="E16" s="5">
        <v>765.85</v>
      </c>
      <c r="F16" s="16">
        <f t="shared" si="0"/>
        <v>18947.129000000001</v>
      </c>
    </row>
    <row r="17" spans="1:6" ht="15.75">
      <c r="A17" s="2" t="s">
        <v>26</v>
      </c>
      <c r="B17" s="4" t="s">
        <v>27</v>
      </c>
      <c r="C17" s="17">
        <v>34.1</v>
      </c>
      <c r="D17" s="5" t="s">
        <v>16</v>
      </c>
      <c r="E17" s="5">
        <v>730.6</v>
      </c>
      <c r="F17" s="16">
        <f t="shared" si="0"/>
        <v>24913.460000000003</v>
      </c>
    </row>
    <row r="18" spans="1:6" ht="15.75">
      <c r="A18" s="2" t="s">
        <v>28</v>
      </c>
      <c r="B18" s="4" t="s">
        <v>29</v>
      </c>
      <c r="C18" s="17">
        <v>21.49</v>
      </c>
      <c r="D18" s="5" t="s">
        <v>16</v>
      </c>
      <c r="E18" s="5">
        <v>458.72</v>
      </c>
      <c r="F18" s="16">
        <f t="shared" si="0"/>
        <v>9857.8927999999996</v>
      </c>
    </row>
    <row r="19" spans="1:6" ht="15.75">
      <c r="A19" s="2" t="s">
        <v>30</v>
      </c>
      <c r="B19" s="4" t="s">
        <v>31</v>
      </c>
      <c r="C19" s="17">
        <v>61.46</v>
      </c>
      <c r="D19" s="5" t="s">
        <v>16</v>
      </c>
      <c r="E19" s="5">
        <v>167.71</v>
      </c>
      <c r="F19" s="16">
        <f t="shared" si="0"/>
        <v>10307.456600000001</v>
      </c>
    </row>
    <row r="20" spans="1:6">
      <c r="A20" s="9"/>
      <c r="B20" s="24"/>
      <c r="C20" s="24"/>
      <c r="D20" s="24"/>
      <c r="E20" s="24"/>
      <c r="F20" s="10">
        <f>SUM(F5:F19)</f>
        <v>407469.82679699996</v>
      </c>
    </row>
    <row r="21" spans="1:6">
      <c r="A21" s="11"/>
      <c r="B21" s="12"/>
      <c r="C21" s="12"/>
      <c r="D21" s="12"/>
      <c r="E21" s="12"/>
      <c r="F21" s="13"/>
    </row>
    <row r="22" spans="1:6">
      <c r="A22" s="11"/>
      <c r="B22" s="12"/>
      <c r="C22" s="12"/>
      <c r="D22" s="12"/>
      <c r="E22" s="12"/>
      <c r="F22" s="13"/>
    </row>
    <row r="23" spans="1:6" ht="43.5" customHeight="1">
      <c r="B23" s="25" t="s">
        <v>49</v>
      </c>
      <c r="C23" s="25"/>
      <c r="D23" s="25"/>
      <c r="E23" s="25"/>
      <c r="F23" s="25"/>
    </row>
    <row r="26" spans="1:6" ht="41.25" customHeight="1"/>
  </sheetData>
  <mergeCells count="5">
    <mergeCell ref="A1:F1"/>
    <mergeCell ref="A2:F2"/>
    <mergeCell ref="A3:F3"/>
    <mergeCell ref="B20:E20"/>
    <mergeCell ref="B23:F23"/>
  </mergeCells>
  <pageMargins left="0.28000000000000003" right="0.3"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F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19" t="s">
        <v>0</v>
      </c>
      <c r="B1" s="20"/>
      <c r="C1" s="20"/>
      <c r="D1" s="20"/>
      <c r="E1" s="20"/>
      <c r="F1" s="20"/>
    </row>
    <row r="2" spans="1:6" ht="18.75">
      <c r="A2" s="21" t="s">
        <v>1</v>
      </c>
      <c r="B2" s="22"/>
      <c r="C2" s="22"/>
      <c r="D2" s="22"/>
      <c r="E2" s="22"/>
      <c r="F2" s="22"/>
    </row>
    <row r="3" spans="1:6" ht="30.75" customHeight="1">
      <c r="A3" s="23" t="s">
        <v>2</v>
      </c>
      <c r="B3" s="23"/>
      <c r="C3" s="23"/>
      <c r="D3" s="23"/>
      <c r="E3" s="23"/>
      <c r="F3" s="23"/>
    </row>
    <row r="4" spans="1:6">
      <c r="A4" s="1" t="s">
        <v>3</v>
      </c>
      <c r="B4" s="1" t="s">
        <v>4</v>
      </c>
      <c r="C4" s="1" t="s">
        <v>5</v>
      </c>
      <c r="D4" s="1" t="s">
        <v>6</v>
      </c>
      <c r="E4" s="1" t="s">
        <v>7</v>
      </c>
      <c r="F4" s="1" t="s">
        <v>8</v>
      </c>
    </row>
    <row r="5" spans="1:6" ht="21">
      <c r="A5" s="2">
        <v>1</v>
      </c>
      <c r="B5" s="2" t="s">
        <v>9</v>
      </c>
      <c r="C5" s="2">
        <v>3</v>
      </c>
      <c r="D5" s="2" t="s">
        <v>10</v>
      </c>
      <c r="E5" s="2">
        <v>243.77</v>
      </c>
      <c r="F5" s="3">
        <f t="shared" ref="F5:F15" si="0">E5*C5</f>
        <v>731.31000000000006</v>
      </c>
    </row>
    <row r="6" spans="1:6" ht="114.75">
      <c r="A6" s="2" t="s">
        <v>11</v>
      </c>
      <c r="B6" s="4" t="s">
        <v>12</v>
      </c>
      <c r="C6" s="5">
        <v>9.4</v>
      </c>
      <c r="D6" s="5" t="s">
        <v>13</v>
      </c>
      <c r="E6" s="5">
        <v>112.53</v>
      </c>
      <c r="F6" s="3">
        <f t="shared" si="0"/>
        <v>1057.7820000000002</v>
      </c>
    </row>
    <row r="7" spans="1:6" ht="89.25">
      <c r="A7" s="2" t="s">
        <v>14</v>
      </c>
      <c r="B7" s="6" t="s">
        <v>15</v>
      </c>
      <c r="C7" s="5">
        <v>3.51</v>
      </c>
      <c r="D7" s="5" t="s">
        <v>16</v>
      </c>
      <c r="E7" s="5">
        <v>228.47</v>
      </c>
      <c r="F7" s="3">
        <f t="shared" si="0"/>
        <v>801.92969999999991</v>
      </c>
    </row>
    <row r="8" spans="1:6" ht="63.75">
      <c r="A8" s="2" t="s">
        <v>17</v>
      </c>
      <c r="B8" s="4" t="s">
        <v>18</v>
      </c>
      <c r="C8" s="5">
        <v>5.89</v>
      </c>
      <c r="D8" s="5" t="s">
        <v>16</v>
      </c>
      <c r="E8" s="5">
        <v>1191.77</v>
      </c>
      <c r="F8" s="3">
        <f t="shared" si="0"/>
        <v>7019.5252999999993</v>
      </c>
    </row>
    <row r="9" spans="1:6" ht="76.5">
      <c r="A9" s="2" t="s">
        <v>19</v>
      </c>
      <c r="B9" s="32" t="s">
        <v>20</v>
      </c>
      <c r="C9" s="5">
        <v>23.4</v>
      </c>
      <c r="D9" s="5" t="s">
        <v>16</v>
      </c>
      <c r="E9" s="5">
        <v>6543.32</v>
      </c>
      <c r="F9" s="3">
        <f t="shared" si="0"/>
        <v>153113.68799999999</v>
      </c>
    </row>
    <row r="10" spans="1:6" ht="18.75">
      <c r="A10" s="7">
        <v>6</v>
      </c>
      <c r="B10" s="8" t="s">
        <v>21</v>
      </c>
      <c r="C10" s="5"/>
      <c r="D10" s="5"/>
      <c r="E10" s="5"/>
      <c r="F10" s="3"/>
    </row>
    <row r="11" spans="1:6" ht="15.75">
      <c r="A11" s="2" t="s">
        <v>22</v>
      </c>
      <c r="B11" s="4" t="s">
        <v>23</v>
      </c>
      <c r="C11" s="5">
        <v>17.420000000000002</v>
      </c>
      <c r="D11" s="5" t="s">
        <v>16</v>
      </c>
      <c r="E11" s="5">
        <v>404.77</v>
      </c>
      <c r="F11" s="3">
        <f t="shared" si="0"/>
        <v>7051.0934000000007</v>
      </c>
    </row>
    <row r="12" spans="1:6" ht="15.75">
      <c r="A12" s="2" t="s">
        <v>24</v>
      </c>
      <c r="B12" s="4" t="s">
        <v>25</v>
      </c>
      <c r="C12" s="5">
        <v>10.039999999999999</v>
      </c>
      <c r="D12" s="5" t="s">
        <v>16</v>
      </c>
      <c r="E12" s="5">
        <v>765.85</v>
      </c>
      <c r="F12" s="3">
        <f t="shared" si="0"/>
        <v>7689.134</v>
      </c>
    </row>
    <row r="13" spans="1:6" ht="15.75">
      <c r="A13" s="2" t="s">
        <v>26</v>
      </c>
      <c r="B13" s="4" t="s">
        <v>27</v>
      </c>
      <c r="C13" s="5">
        <v>5.89</v>
      </c>
      <c r="D13" s="5" t="s">
        <v>16</v>
      </c>
      <c r="E13" s="5">
        <v>730.6</v>
      </c>
      <c r="F13" s="3">
        <f t="shared" si="0"/>
        <v>4303.2339999999995</v>
      </c>
    </row>
    <row r="14" spans="1:6" ht="15.75">
      <c r="A14" s="2" t="s">
        <v>28</v>
      </c>
      <c r="B14" s="4" t="s">
        <v>29</v>
      </c>
      <c r="C14" s="5">
        <v>20.079999999999998</v>
      </c>
      <c r="D14" s="5" t="s">
        <v>16</v>
      </c>
      <c r="E14" s="5">
        <v>458.72</v>
      </c>
      <c r="F14" s="3">
        <f t="shared" si="0"/>
        <v>9211.0975999999991</v>
      </c>
    </row>
    <row r="15" spans="1:6" ht="15.75">
      <c r="A15" s="2" t="s">
        <v>30</v>
      </c>
      <c r="B15" s="4" t="s">
        <v>31</v>
      </c>
      <c r="C15" s="5">
        <v>9.4</v>
      </c>
      <c r="D15" s="5" t="s">
        <v>16</v>
      </c>
      <c r="E15" s="5">
        <v>167.7</v>
      </c>
      <c r="F15" s="3">
        <f t="shared" si="0"/>
        <v>1576.3799999999999</v>
      </c>
    </row>
    <row r="16" spans="1:6">
      <c r="A16" s="9"/>
      <c r="B16" s="24"/>
      <c r="C16" s="24"/>
      <c r="D16" s="24"/>
      <c r="E16" s="24"/>
      <c r="F16" s="10">
        <f>SUM(F5:F15)</f>
        <v>192555.174</v>
      </c>
    </row>
    <row r="17" spans="1:6">
      <c r="A17" s="11"/>
      <c r="B17" s="12"/>
      <c r="C17" s="12"/>
      <c r="D17" s="12"/>
      <c r="E17" s="12"/>
      <c r="F17" s="13"/>
    </row>
    <row r="18" spans="1:6">
      <c r="A18" s="11"/>
      <c r="B18" s="12"/>
      <c r="C18" s="12"/>
      <c r="D18" s="12"/>
      <c r="E18" s="12"/>
      <c r="F18" s="13"/>
    </row>
    <row r="19" spans="1:6" ht="50.25" customHeight="1">
      <c r="B19" s="25" t="s">
        <v>32</v>
      </c>
      <c r="C19" s="25"/>
      <c r="D19" s="25"/>
      <c r="E19" s="25"/>
      <c r="F19" s="25"/>
    </row>
  </sheetData>
  <mergeCells count="5">
    <mergeCell ref="A1:F1"/>
    <mergeCell ref="A2:F2"/>
    <mergeCell ref="A3:F3"/>
    <mergeCell ref="B16:E16"/>
    <mergeCell ref="B19:F19"/>
  </mergeCells>
  <pageMargins left="0.16" right="0.2"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G22"/>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9" t="s">
        <v>0</v>
      </c>
      <c r="B1" s="20"/>
      <c r="C1" s="20"/>
      <c r="D1" s="20"/>
      <c r="E1" s="20"/>
      <c r="F1" s="20"/>
      <c r="G1" s="14"/>
    </row>
    <row r="2" spans="1:7" ht="18.75">
      <c r="A2" s="21" t="s">
        <v>1</v>
      </c>
      <c r="B2" s="22"/>
      <c r="C2" s="22"/>
      <c r="D2" s="22"/>
      <c r="E2" s="22"/>
      <c r="F2" s="22"/>
      <c r="G2" s="14"/>
    </row>
    <row r="3" spans="1:7" ht="29.25" customHeight="1">
      <c r="A3" s="23" t="s">
        <v>69</v>
      </c>
      <c r="B3" s="23"/>
      <c r="C3" s="23"/>
      <c r="D3" s="23"/>
      <c r="E3" s="23"/>
      <c r="F3" s="23"/>
      <c r="G3" s="15"/>
    </row>
    <row r="4" spans="1:7">
      <c r="A4" s="1" t="s">
        <v>3</v>
      </c>
      <c r="B4" s="1" t="s">
        <v>4</v>
      </c>
      <c r="C4" s="1" t="s">
        <v>34</v>
      </c>
      <c r="D4" s="1" t="s">
        <v>6</v>
      </c>
      <c r="E4" s="1" t="s">
        <v>7</v>
      </c>
      <c r="F4" s="1" t="s">
        <v>8</v>
      </c>
    </row>
    <row r="5" spans="1:7" ht="25.5">
      <c r="A5" s="27">
        <v>1</v>
      </c>
      <c r="B5" s="28" t="s">
        <v>70</v>
      </c>
      <c r="C5" s="17">
        <v>1</v>
      </c>
      <c r="D5" s="29" t="s">
        <v>10</v>
      </c>
      <c r="E5" s="29">
        <v>243.77</v>
      </c>
      <c r="F5" s="17">
        <f>E5*C5</f>
        <v>243.77</v>
      </c>
    </row>
    <row r="6" spans="1:7" ht="114.75">
      <c r="A6" s="2" t="s">
        <v>11</v>
      </c>
      <c r="B6" s="4" t="s">
        <v>12</v>
      </c>
      <c r="C6" s="17">
        <v>41.1</v>
      </c>
      <c r="D6" s="5" t="s">
        <v>13</v>
      </c>
      <c r="E6" s="5">
        <v>112.53</v>
      </c>
      <c r="F6" s="17">
        <f t="shared" ref="F6:F18" si="0">E6*C6</f>
        <v>4624.9830000000002</v>
      </c>
    </row>
    <row r="7" spans="1:7" ht="76.5">
      <c r="A7" s="2" t="s">
        <v>71</v>
      </c>
      <c r="B7" s="6" t="s">
        <v>72</v>
      </c>
      <c r="C7" s="5">
        <v>3.98</v>
      </c>
      <c r="D7" s="5" t="s">
        <v>16</v>
      </c>
      <c r="E7" s="5">
        <v>366.8</v>
      </c>
      <c r="F7" s="17">
        <f t="shared" si="0"/>
        <v>1459.864</v>
      </c>
    </row>
    <row r="8" spans="1:7" ht="63.75">
      <c r="A8" s="2" t="s">
        <v>17</v>
      </c>
      <c r="B8" s="4" t="s">
        <v>18</v>
      </c>
      <c r="C8" s="17">
        <v>6.64</v>
      </c>
      <c r="D8" s="5" t="s">
        <v>16</v>
      </c>
      <c r="E8" s="5">
        <v>1191.77</v>
      </c>
      <c r="F8" s="17">
        <f t="shared" si="0"/>
        <v>7913.3527999999997</v>
      </c>
    </row>
    <row r="9" spans="1:7" ht="102">
      <c r="A9" s="2" t="s">
        <v>19</v>
      </c>
      <c r="B9" s="4" t="s">
        <v>55</v>
      </c>
      <c r="C9" s="17">
        <v>5.58</v>
      </c>
      <c r="D9" s="5" t="s">
        <v>16</v>
      </c>
      <c r="E9" s="5">
        <v>6543.32</v>
      </c>
      <c r="F9" s="17">
        <f t="shared" si="0"/>
        <v>36511.725599999998</v>
      </c>
    </row>
    <row r="10" spans="1:7" ht="89.25">
      <c r="A10" s="2" t="s">
        <v>39</v>
      </c>
      <c r="B10" s="4" t="s">
        <v>73</v>
      </c>
      <c r="C10" s="17">
        <v>14.34</v>
      </c>
      <c r="D10" s="5" t="s">
        <v>16</v>
      </c>
      <c r="E10" s="5">
        <v>2788.17</v>
      </c>
      <c r="F10" s="17">
        <f t="shared" si="0"/>
        <v>39982.357799999998</v>
      </c>
    </row>
    <row r="11" spans="1:7" ht="63.75">
      <c r="A11" s="18" t="s">
        <v>41</v>
      </c>
      <c r="B11" s="4" t="s">
        <v>42</v>
      </c>
      <c r="C11" s="5">
        <v>37.15</v>
      </c>
      <c r="D11" s="5" t="s">
        <v>43</v>
      </c>
      <c r="E11" s="5">
        <v>259.29000000000002</v>
      </c>
      <c r="F11" s="17">
        <f t="shared" si="0"/>
        <v>9632.6234999999997</v>
      </c>
    </row>
    <row r="12" spans="1:7" ht="102">
      <c r="A12" s="18" t="s">
        <v>44</v>
      </c>
      <c r="B12" s="4" t="s">
        <v>45</v>
      </c>
      <c r="C12" s="17">
        <v>6.77</v>
      </c>
      <c r="D12" s="5" t="s">
        <v>16</v>
      </c>
      <c r="E12" s="5">
        <v>6219.31</v>
      </c>
      <c r="F12" s="17">
        <f t="shared" si="0"/>
        <v>42104.7287</v>
      </c>
    </row>
    <row r="13" spans="1:7" ht="89.25">
      <c r="A13" s="18" t="s">
        <v>46</v>
      </c>
      <c r="B13" s="4" t="s">
        <v>47</v>
      </c>
      <c r="C13" s="30">
        <v>0.72</v>
      </c>
      <c r="D13" s="5" t="s">
        <v>48</v>
      </c>
      <c r="E13" s="5">
        <v>53433.91</v>
      </c>
      <c r="F13" s="17">
        <f t="shared" si="0"/>
        <v>38472.415200000003</v>
      </c>
    </row>
    <row r="14" spans="1:7" ht="18.75">
      <c r="A14" s="2">
        <v>10</v>
      </c>
      <c r="B14" s="8" t="s">
        <v>21</v>
      </c>
      <c r="C14" s="17"/>
      <c r="D14" s="5"/>
      <c r="E14" s="5"/>
      <c r="F14" s="17"/>
    </row>
    <row r="15" spans="1:7" ht="15.75">
      <c r="A15" s="2" t="s">
        <v>22</v>
      </c>
      <c r="B15" s="4" t="s">
        <v>57</v>
      </c>
      <c r="C15" s="17">
        <v>12.18</v>
      </c>
      <c r="D15" s="5" t="s">
        <v>16</v>
      </c>
      <c r="E15" s="5">
        <v>788.13</v>
      </c>
      <c r="F15" s="17">
        <f t="shared" si="0"/>
        <v>9599.4233999999997</v>
      </c>
    </row>
    <row r="16" spans="1:7" ht="15.75">
      <c r="A16" s="2" t="s">
        <v>26</v>
      </c>
      <c r="B16" s="4" t="s">
        <v>74</v>
      </c>
      <c r="C16" s="17">
        <v>20.98</v>
      </c>
      <c r="D16" s="5" t="s">
        <v>16</v>
      </c>
      <c r="E16" s="5">
        <v>756.83</v>
      </c>
      <c r="F16" s="17">
        <f t="shared" si="0"/>
        <v>15878.2934</v>
      </c>
    </row>
    <row r="17" spans="1:6" ht="15.75">
      <c r="A17" s="2" t="s">
        <v>28</v>
      </c>
      <c r="B17" s="4" t="s">
        <v>75</v>
      </c>
      <c r="C17" s="17">
        <f>3.98+10.62</f>
        <v>14.6</v>
      </c>
      <c r="D17" s="5" t="s">
        <v>16</v>
      </c>
      <c r="E17" s="5">
        <v>482.26</v>
      </c>
      <c r="F17" s="17">
        <f t="shared" si="0"/>
        <v>7040.9960000000001</v>
      </c>
    </row>
    <row r="18" spans="1:6" ht="15.75">
      <c r="A18" s="2" t="s">
        <v>30</v>
      </c>
      <c r="B18" s="4" t="s">
        <v>31</v>
      </c>
      <c r="C18" s="17">
        <v>41.1</v>
      </c>
      <c r="D18" s="5" t="s">
        <v>16</v>
      </c>
      <c r="E18" s="5">
        <v>167.71</v>
      </c>
      <c r="F18" s="17">
        <f t="shared" si="0"/>
        <v>6892.8810000000003</v>
      </c>
    </row>
    <row r="19" spans="1:6">
      <c r="A19" s="9"/>
      <c r="B19" s="24"/>
      <c r="C19" s="24"/>
      <c r="D19" s="24"/>
      <c r="E19" s="24"/>
      <c r="F19" s="10">
        <f>SUM(F5:F18)</f>
        <v>220357.41439999998</v>
      </c>
    </row>
    <row r="20" spans="1:6">
      <c r="A20" s="11"/>
      <c r="B20" s="12"/>
      <c r="C20" s="12"/>
      <c r="D20" s="12"/>
      <c r="E20" s="12"/>
      <c r="F20" s="13"/>
    </row>
    <row r="21" spans="1:6">
      <c r="A21" s="11"/>
      <c r="B21" s="12"/>
      <c r="C21" s="12"/>
      <c r="D21" s="12"/>
      <c r="E21" s="12"/>
      <c r="F21" s="13"/>
    </row>
    <row r="22" spans="1:6" ht="41.25" customHeight="1">
      <c r="B22" s="25" t="s">
        <v>61</v>
      </c>
      <c r="C22" s="25"/>
      <c r="D22" s="25"/>
      <c r="E22" s="25"/>
      <c r="F22" s="25"/>
    </row>
  </sheetData>
  <mergeCells count="5">
    <mergeCell ref="A1:F1"/>
    <mergeCell ref="A2:F2"/>
    <mergeCell ref="A3:F3"/>
    <mergeCell ref="B19:E19"/>
    <mergeCell ref="B22:F22"/>
  </mergeCells>
  <pageMargins left="0.16" right="0.16"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G22"/>
  <sheetViews>
    <sheetView topLeftCell="A13"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9" t="s">
        <v>0</v>
      </c>
      <c r="B1" s="20"/>
      <c r="C1" s="20"/>
      <c r="D1" s="20"/>
      <c r="E1" s="20"/>
      <c r="F1" s="20"/>
      <c r="G1" s="14"/>
    </row>
    <row r="2" spans="1:7" ht="18.75">
      <c r="A2" s="21" t="s">
        <v>1</v>
      </c>
      <c r="B2" s="22"/>
      <c r="C2" s="22"/>
      <c r="D2" s="22"/>
      <c r="E2" s="22"/>
      <c r="F2" s="22"/>
      <c r="G2" s="14"/>
    </row>
    <row r="3" spans="1:7" ht="29.25" customHeight="1">
      <c r="A3" s="23" t="s">
        <v>76</v>
      </c>
      <c r="B3" s="23"/>
      <c r="C3" s="23"/>
      <c r="D3" s="23"/>
      <c r="E3" s="23"/>
      <c r="F3" s="23"/>
      <c r="G3" s="15"/>
    </row>
    <row r="4" spans="1:7">
      <c r="A4" s="1" t="s">
        <v>3</v>
      </c>
      <c r="B4" s="1" t="s">
        <v>4</v>
      </c>
      <c r="C4" s="1" t="s">
        <v>34</v>
      </c>
      <c r="D4" s="1" t="s">
        <v>6</v>
      </c>
      <c r="E4" s="1" t="s">
        <v>7</v>
      </c>
      <c r="F4" s="1" t="s">
        <v>8</v>
      </c>
    </row>
    <row r="5" spans="1:7" ht="25.5">
      <c r="A5" s="27">
        <v>1</v>
      </c>
      <c r="B5" s="28" t="s">
        <v>70</v>
      </c>
      <c r="C5" s="17">
        <v>1</v>
      </c>
      <c r="D5" s="29" t="s">
        <v>10</v>
      </c>
      <c r="E5" s="29">
        <v>243.77</v>
      </c>
      <c r="F5" s="17">
        <f>E5*C5</f>
        <v>243.77</v>
      </c>
    </row>
    <row r="6" spans="1:7" ht="114.75">
      <c r="A6" s="2" t="s">
        <v>11</v>
      </c>
      <c r="B6" s="4" t="s">
        <v>12</v>
      </c>
      <c r="C6" s="17">
        <v>73.069999999999993</v>
      </c>
      <c r="D6" s="5" t="s">
        <v>13</v>
      </c>
      <c r="E6" s="5">
        <v>112.53</v>
      </c>
      <c r="F6" s="17">
        <f t="shared" ref="F6:F18" si="0">E6*C6</f>
        <v>8222.5671000000002</v>
      </c>
    </row>
    <row r="7" spans="1:7" ht="76.5">
      <c r="A7" s="2" t="s">
        <v>71</v>
      </c>
      <c r="B7" s="6" t="s">
        <v>72</v>
      </c>
      <c r="C7" s="5">
        <v>7.08</v>
      </c>
      <c r="D7" s="5" t="s">
        <v>16</v>
      </c>
      <c r="E7" s="5">
        <v>366.8</v>
      </c>
      <c r="F7" s="17">
        <f t="shared" si="0"/>
        <v>2596.944</v>
      </c>
    </row>
    <row r="8" spans="1:7" ht="63.75">
      <c r="A8" s="2" t="s">
        <v>17</v>
      </c>
      <c r="B8" s="4" t="s">
        <v>18</v>
      </c>
      <c r="C8" s="17">
        <v>11.81</v>
      </c>
      <c r="D8" s="5" t="s">
        <v>16</v>
      </c>
      <c r="E8" s="5">
        <v>1191.77</v>
      </c>
      <c r="F8" s="17">
        <f t="shared" si="0"/>
        <v>14074.8037</v>
      </c>
    </row>
    <row r="9" spans="1:7" ht="102">
      <c r="A9" s="2" t="s">
        <v>19</v>
      </c>
      <c r="B9" s="4" t="s">
        <v>55</v>
      </c>
      <c r="C9" s="17">
        <v>9.44</v>
      </c>
      <c r="D9" s="5" t="s">
        <v>16</v>
      </c>
      <c r="E9" s="5">
        <v>6543.32</v>
      </c>
      <c r="F9" s="17">
        <f t="shared" si="0"/>
        <v>61768.940799999997</v>
      </c>
    </row>
    <row r="10" spans="1:7" ht="89.25">
      <c r="A10" s="2" t="s">
        <v>39</v>
      </c>
      <c r="B10" s="4" t="s">
        <v>73</v>
      </c>
      <c r="C10" s="17">
        <v>21.24</v>
      </c>
      <c r="D10" s="5" t="s">
        <v>16</v>
      </c>
      <c r="E10" s="5">
        <v>2788.17</v>
      </c>
      <c r="F10" s="17">
        <f t="shared" si="0"/>
        <v>59220.730799999998</v>
      </c>
    </row>
    <row r="11" spans="1:7" ht="63.75">
      <c r="A11" s="18" t="s">
        <v>41</v>
      </c>
      <c r="B11" s="4" t="s">
        <v>42</v>
      </c>
      <c r="C11" s="5">
        <v>51.9</v>
      </c>
      <c r="D11" s="5" t="s">
        <v>43</v>
      </c>
      <c r="E11" s="5">
        <v>259.29000000000002</v>
      </c>
      <c r="F11" s="17">
        <f t="shared" si="0"/>
        <v>13457.151</v>
      </c>
    </row>
    <row r="12" spans="1:7" ht="102">
      <c r="A12" s="18" t="s">
        <v>44</v>
      </c>
      <c r="B12" s="4" t="s">
        <v>45</v>
      </c>
      <c r="C12" s="17">
        <v>14.3</v>
      </c>
      <c r="D12" s="5" t="s">
        <v>16</v>
      </c>
      <c r="E12" s="5">
        <v>6219.21</v>
      </c>
      <c r="F12" s="17">
        <f t="shared" si="0"/>
        <v>88934.703000000009</v>
      </c>
    </row>
    <row r="13" spans="1:7" ht="89.25">
      <c r="A13" s="18" t="s">
        <v>46</v>
      </c>
      <c r="B13" s="4" t="s">
        <v>47</v>
      </c>
      <c r="C13" s="30">
        <v>1.52</v>
      </c>
      <c r="D13" s="5" t="s">
        <v>48</v>
      </c>
      <c r="E13" s="5">
        <v>53433.91</v>
      </c>
      <c r="F13" s="17">
        <f t="shared" si="0"/>
        <v>81219.5432</v>
      </c>
    </row>
    <row r="14" spans="1:7" ht="18.75">
      <c r="A14" s="2">
        <v>10</v>
      </c>
      <c r="B14" s="8" t="s">
        <v>21</v>
      </c>
      <c r="C14" s="17"/>
      <c r="D14" s="5"/>
      <c r="E14" s="5"/>
      <c r="F14" s="17"/>
    </row>
    <row r="15" spans="1:7" ht="15.75">
      <c r="A15" s="2" t="s">
        <v>22</v>
      </c>
      <c r="B15" s="4" t="s">
        <v>57</v>
      </c>
      <c r="C15" s="17">
        <v>20.29</v>
      </c>
      <c r="D15" s="5" t="s">
        <v>16</v>
      </c>
      <c r="E15" s="5">
        <v>788.13</v>
      </c>
      <c r="F15" s="17">
        <f t="shared" si="0"/>
        <v>15991.1577</v>
      </c>
    </row>
    <row r="16" spans="1:7" ht="15.75">
      <c r="A16" s="2" t="s">
        <v>26</v>
      </c>
      <c r="B16" s="4" t="s">
        <v>74</v>
      </c>
      <c r="C16" s="17">
        <v>33.049999999999997</v>
      </c>
      <c r="D16" s="5" t="s">
        <v>16</v>
      </c>
      <c r="E16" s="5">
        <v>756.83</v>
      </c>
      <c r="F16" s="17">
        <f t="shared" si="0"/>
        <v>25013.231499999998</v>
      </c>
    </row>
    <row r="17" spans="1:6" ht="15.75">
      <c r="A17" s="2" t="s">
        <v>28</v>
      </c>
      <c r="B17" s="4" t="s">
        <v>75</v>
      </c>
      <c r="C17" s="17">
        <f>20.42+7.08</f>
        <v>27.5</v>
      </c>
      <c r="D17" s="5" t="s">
        <v>16</v>
      </c>
      <c r="E17" s="5">
        <v>482.26</v>
      </c>
      <c r="F17" s="17">
        <f t="shared" si="0"/>
        <v>13262.15</v>
      </c>
    </row>
    <row r="18" spans="1:6" ht="15.75">
      <c r="A18" s="2" t="s">
        <v>30</v>
      </c>
      <c r="B18" s="4" t="s">
        <v>31</v>
      </c>
      <c r="C18" s="17">
        <v>73.069999999999993</v>
      </c>
      <c r="D18" s="5" t="s">
        <v>16</v>
      </c>
      <c r="E18" s="5">
        <v>167.71</v>
      </c>
      <c r="F18" s="17">
        <f t="shared" si="0"/>
        <v>12254.5697</v>
      </c>
    </row>
    <row r="19" spans="1:6">
      <c r="A19" s="9"/>
      <c r="B19" s="24"/>
      <c r="C19" s="24"/>
      <c r="D19" s="24"/>
      <c r="E19" s="24"/>
      <c r="F19" s="10">
        <f>SUM(F5:F18)</f>
        <v>396260.26250000001</v>
      </c>
    </row>
    <row r="20" spans="1:6">
      <c r="A20" s="11"/>
      <c r="B20" s="12"/>
      <c r="C20" s="12"/>
      <c r="D20" s="12"/>
      <c r="E20" s="12"/>
      <c r="F20" s="13"/>
    </row>
    <row r="21" spans="1:6">
      <c r="A21" s="11"/>
      <c r="B21" s="12"/>
      <c r="C21" s="12"/>
      <c r="D21" s="12"/>
      <c r="E21" s="12"/>
      <c r="F21" s="13"/>
    </row>
    <row r="22" spans="1:6" ht="41.25" customHeight="1">
      <c r="B22" s="25" t="s">
        <v>61</v>
      </c>
      <c r="C22" s="25"/>
      <c r="D22" s="25"/>
      <c r="E22" s="25"/>
      <c r="F22" s="25"/>
    </row>
  </sheetData>
  <mergeCells count="5">
    <mergeCell ref="A1:F1"/>
    <mergeCell ref="A2:F2"/>
    <mergeCell ref="A3:F3"/>
    <mergeCell ref="B19:E19"/>
    <mergeCell ref="B22:F22"/>
  </mergeCells>
  <pageMargins left="0.3" right="0.16"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A1:I42"/>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19" t="s">
        <v>0</v>
      </c>
      <c r="B1" s="20"/>
      <c r="C1" s="20"/>
      <c r="D1" s="20"/>
      <c r="E1" s="20"/>
      <c r="F1" s="20"/>
      <c r="G1" s="20"/>
      <c r="H1" s="20"/>
      <c r="I1" s="14"/>
    </row>
    <row r="2" spans="1:9" ht="18.75">
      <c r="A2" s="21" t="s">
        <v>1</v>
      </c>
      <c r="B2" s="22"/>
      <c r="C2" s="22"/>
      <c r="D2" s="22"/>
      <c r="E2" s="22"/>
      <c r="F2" s="22"/>
      <c r="G2" s="22"/>
      <c r="H2" s="22"/>
      <c r="I2" s="14"/>
    </row>
    <row r="3" spans="1:9" ht="24" customHeight="1">
      <c r="A3" s="23" t="s">
        <v>77</v>
      </c>
      <c r="B3" s="23"/>
      <c r="C3" s="23"/>
      <c r="D3" s="23"/>
      <c r="E3" s="23"/>
      <c r="F3" s="23"/>
      <c r="G3" s="23"/>
      <c r="H3" s="23"/>
      <c r="I3" s="15"/>
    </row>
    <row r="4" spans="1:9">
      <c r="A4" s="1" t="s">
        <v>3</v>
      </c>
      <c r="B4" s="1" t="s">
        <v>4</v>
      </c>
      <c r="C4" s="1">
        <v>1</v>
      </c>
      <c r="D4" s="1">
        <v>2</v>
      </c>
      <c r="E4" s="1" t="s">
        <v>5</v>
      </c>
      <c r="F4" s="1" t="s">
        <v>6</v>
      </c>
      <c r="G4" s="1" t="s">
        <v>7</v>
      </c>
      <c r="H4" s="1" t="s">
        <v>8</v>
      </c>
    </row>
    <row r="5" spans="1:9" ht="94.5">
      <c r="A5" s="2" t="s">
        <v>51</v>
      </c>
      <c r="B5" s="31" t="s">
        <v>12</v>
      </c>
      <c r="C5" s="17">
        <v>10.47</v>
      </c>
      <c r="D5" s="17">
        <v>2</v>
      </c>
      <c r="E5" s="17">
        <v>11.72</v>
      </c>
      <c r="F5" s="5" t="s">
        <v>13</v>
      </c>
      <c r="G5" s="5">
        <v>112.53</v>
      </c>
      <c r="H5" s="17">
        <f>G5*E5</f>
        <v>1318.8516000000002</v>
      </c>
    </row>
    <row r="6" spans="1:9" ht="73.5">
      <c r="A6" s="2" t="s">
        <v>52</v>
      </c>
      <c r="B6" s="31" t="s">
        <v>36</v>
      </c>
      <c r="C6" s="17">
        <v>21.77</v>
      </c>
      <c r="D6" s="17">
        <v>2</v>
      </c>
      <c r="E6" s="17">
        <v>23.42</v>
      </c>
      <c r="F6" s="5" t="s">
        <v>16</v>
      </c>
      <c r="G6" s="5">
        <v>228.47</v>
      </c>
      <c r="H6" s="17">
        <f t="shared" ref="H6:H37" si="0">G6*E6</f>
        <v>5350.7674000000006</v>
      </c>
    </row>
    <row r="7" spans="1:9" ht="42">
      <c r="A7" s="2" t="s">
        <v>78</v>
      </c>
      <c r="B7" s="31" t="s">
        <v>79</v>
      </c>
      <c r="C7" s="17">
        <v>5.59</v>
      </c>
      <c r="D7" s="17">
        <v>2</v>
      </c>
      <c r="E7" s="17">
        <v>93.79</v>
      </c>
      <c r="F7" s="5" t="s">
        <v>43</v>
      </c>
      <c r="G7" s="5">
        <v>233.78</v>
      </c>
      <c r="H7" s="17">
        <f t="shared" si="0"/>
        <v>21926.226200000001</v>
      </c>
    </row>
    <row r="8" spans="1:9" ht="73.5">
      <c r="A8" s="2" t="s">
        <v>80</v>
      </c>
      <c r="B8" s="31" t="s">
        <v>81</v>
      </c>
      <c r="C8" s="17">
        <v>15.19</v>
      </c>
      <c r="D8" s="17">
        <v>2</v>
      </c>
      <c r="E8" s="17">
        <v>1.26</v>
      </c>
      <c r="F8" s="5" t="s">
        <v>16</v>
      </c>
      <c r="G8" s="5">
        <v>5913.66</v>
      </c>
      <c r="H8" s="17">
        <f t="shared" si="0"/>
        <v>7451.2115999999996</v>
      </c>
    </row>
    <row r="9" spans="1:9" ht="84">
      <c r="A9" s="2" t="s">
        <v>82</v>
      </c>
      <c r="B9" s="31" t="s">
        <v>83</v>
      </c>
      <c r="C9" s="17">
        <v>5.33</v>
      </c>
      <c r="D9" s="17">
        <v>2</v>
      </c>
      <c r="E9" s="17">
        <v>1.53</v>
      </c>
      <c r="F9" s="5" t="s">
        <v>16</v>
      </c>
      <c r="G9" s="5">
        <v>6543.32</v>
      </c>
      <c r="H9" s="17">
        <f t="shared" si="0"/>
        <v>10011.2796</v>
      </c>
    </row>
    <row r="10" spans="1:9" ht="73.5">
      <c r="A10" s="2" t="s">
        <v>84</v>
      </c>
      <c r="B10" s="31" t="s">
        <v>85</v>
      </c>
      <c r="C10" s="17">
        <v>15.19</v>
      </c>
      <c r="D10" s="17">
        <v>2</v>
      </c>
      <c r="E10" s="17">
        <v>4.6900000000000004</v>
      </c>
      <c r="F10" s="5" t="s">
        <v>16</v>
      </c>
      <c r="G10" s="5">
        <v>7647.84</v>
      </c>
      <c r="H10" s="17">
        <f t="shared" si="0"/>
        <v>35868.369600000005</v>
      </c>
    </row>
    <row r="11" spans="1:9" ht="73.5">
      <c r="A11" s="2" t="s">
        <v>86</v>
      </c>
      <c r="B11" s="31" t="s">
        <v>87</v>
      </c>
      <c r="C11" s="17">
        <v>61.24</v>
      </c>
      <c r="D11" s="17">
        <v>2</v>
      </c>
      <c r="E11" s="17">
        <v>2.74</v>
      </c>
      <c r="F11" s="5" t="s">
        <v>88</v>
      </c>
      <c r="G11" s="5">
        <v>7086.37</v>
      </c>
      <c r="H11" s="17">
        <f t="shared" si="0"/>
        <v>19416.6538</v>
      </c>
    </row>
    <row r="12" spans="1:9" ht="73.5">
      <c r="A12" s="2" t="s">
        <v>89</v>
      </c>
      <c r="B12" s="31" t="s">
        <v>90</v>
      </c>
      <c r="C12" s="17">
        <v>5</v>
      </c>
      <c r="D12" s="17">
        <v>2</v>
      </c>
      <c r="E12" s="17">
        <v>5.0999999999999996</v>
      </c>
      <c r="F12" s="5" t="s">
        <v>88</v>
      </c>
      <c r="G12" s="5">
        <v>3921.08</v>
      </c>
      <c r="H12" s="17">
        <f t="shared" si="0"/>
        <v>19997.507999999998</v>
      </c>
    </row>
    <row r="13" spans="1:9" ht="73.5">
      <c r="A13" s="2" t="s">
        <v>91</v>
      </c>
      <c r="B13" s="31" t="s">
        <v>92</v>
      </c>
      <c r="C13" s="17"/>
      <c r="D13" s="17"/>
      <c r="E13" s="17">
        <v>27.67</v>
      </c>
      <c r="F13" s="5" t="s">
        <v>88</v>
      </c>
      <c r="G13" s="5">
        <v>4011.07</v>
      </c>
      <c r="H13" s="17">
        <f t="shared" si="0"/>
        <v>110986.30690000001</v>
      </c>
    </row>
    <row r="14" spans="1:9" ht="54" customHeight="1">
      <c r="A14" s="2" t="s">
        <v>93</v>
      </c>
      <c r="B14" s="31" t="s">
        <v>94</v>
      </c>
      <c r="C14" s="17"/>
      <c r="D14" s="17"/>
      <c r="E14" s="17">
        <v>0.61</v>
      </c>
      <c r="F14" s="5" t="s">
        <v>88</v>
      </c>
      <c r="G14" s="5">
        <v>8065.45</v>
      </c>
      <c r="H14" s="17">
        <f t="shared" si="0"/>
        <v>4919.9245000000001</v>
      </c>
    </row>
    <row r="15" spans="1:9" ht="73.5">
      <c r="A15" s="2" t="s">
        <v>95</v>
      </c>
      <c r="B15" s="31" t="s">
        <v>96</v>
      </c>
      <c r="C15" s="17"/>
      <c r="D15" s="17"/>
      <c r="E15" s="17">
        <v>1.21</v>
      </c>
      <c r="F15" s="5" t="s">
        <v>88</v>
      </c>
      <c r="G15" s="5">
        <v>7117.44</v>
      </c>
      <c r="H15" s="17">
        <f t="shared" si="0"/>
        <v>8612.1023999999998</v>
      </c>
    </row>
    <row r="16" spans="1:9" ht="73.5">
      <c r="A16" s="2" t="s">
        <v>97</v>
      </c>
      <c r="B16" s="31" t="s">
        <v>98</v>
      </c>
      <c r="C16" s="17"/>
      <c r="D16" s="17"/>
      <c r="E16" s="17">
        <v>1.38</v>
      </c>
      <c r="F16" s="5" t="s">
        <v>88</v>
      </c>
      <c r="G16" s="5">
        <v>8928.5</v>
      </c>
      <c r="H16" s="17">
        <f t="shared" si="0"/>
        <v>12321.33</v>
      </c>
    </row>
    <row r="17" spans="1:8" ht="84">
      <c r="A17" s="2" t="s">
        <v>99</v>
      </c>
      <c r="B17" s="31" t="s">
        <v>100</v>
      </c>
      <c r="C17" s="17"/>
      <c r="D17" s="17"/>
      <c r="E17" s="17">
        <v>8.84</v>
      </c>
      <c r="F17" s="5" t="s">
        <v>88</v>
      </c>
      <c r="G17" s="5">
        <v>8235.61</v>
      </c>
      <c r="H17" s="17">
        <f t="shared" si="0"/>
        <v>72802.792400000006</v>
      </c>
    </row>
    <row r="18" spans="1:8" ht="105">
      <c r="A18" s="2" t="s">
        <v>101</v>
      </c>
      <c r="B18" s="31" t="s">
        <v>102</v>
      </c>
      <c r="C18" s="17"/>
      <c r="D18" s="17"/>
      <c r="E18" s="17">
        <v>3.35</v>
      </c>
      <c r="F18" s="5" t="s">
        <v>43</v>
      </c>
      <c r="G18" s="5">
        <v>1022.91</v>
      </c>
      <c r="H18" s="17">
        <f t="shared" si="0"/>
        <v>3426.7485000000001</v>
      </c>
    </row>
    <row r="19" spans="1:8" ht="84">
      <c r="A19" s="2" t="s">
        <v>103</v>
      </c>
      <c r="B19" s="31" t="s">
        <v>104</v>
      </c>
      <c r="C19" s="17"/>
      <c r="D19" s="17"/>
      <c r="E19" s="17">
        <v>1.34</v>
      </c>
      <c r="F19" s="5" t="s">
        <v>88</v>
      </c>
      <c r="G19" s="5">
        <v>12524.69</v>
      </c>
      <c r="H19" s="17">
        <f t="shared" si="0"/>
        <v>16783.084600000002</v>
      </c>
    </row>
    <row r="20" spans="1:8" ht="63">
      <c r="A20" s="2" t="s">
        <v>105</v>
      </c>
      <c r="B20" s="31" t="s">
        <v>106</v>
      </c>
      <c r="C20" s="17"/>
      <c r="D20" s="17"/>
      <c r="E20" s="17">
        <v>4</v>
      </c>
      <c r="F20" s="5" t="s">
        <v>107</v>
      </c>
      <c r="G20" s="5">
        <v>97.3</v>
      </c>
      <c r="H20" s="17">
        <f t="shared" si="0"/>
        <v>389.2</v>
      </c>
    </row>
    <row r="21" spans="1:8" ht="84">
      <c r="A21" s="2" t="s">
        <v>108</v>
      </c>
      <c r="B21" s="31" t="s">
        <v>109</v>
      </c>
      <c r="C21" s="17"/>
      <c r="D21" s="17"/>
      <c r="E21" s="17">
        <v>13.2</v>
      </c>
      <c r="F21" s="5" t="s">
        <v>43</v>
      </c>
      <c r="G21" s="5">
        <v>2907.19</v>
      </c>
      <c r="H21" s="17">
        <f t="shared" si="0"/>
        <v>38374.907999999996</v>
      </c>
    </row>
    <row r="22" spans="1:8" ht="52.5">
      <c r="A22" s="2" t="s">
        <v>110</v>
      </c>
      <c r="B22" s="31" t="s">
        <v>111</v>
      </c>
      <c r="C22" s="17"/>
      <c r="D22" s="17"/>
      <c r="E22" s="17">
        <v>108</v>
      </c>
      <c r="F22" s="5" t="s">
        <v>112</v>
      </c>
      <c r="G22" s="5">
        <v>57.69</v>
      </c>
      <c r="H22" s="17">
        <f t="shared" si="0"/>
        <v>6230.5199999999995</v>
      </c>
    </row>
    <row r="23" spans="1:8" ht="42">
      <c r="A23" s="2" t="s">
        <v>113</v>
      </c>
      <c r="B23" s="31" t="s">
        <v>114</v>
      </c>
      <c r="C23" s="17"/>
      <c r="D23" s="17"/>
      <c r="E23" s="17">
        <v>69.83</v>
      </c>
      <c r="F23" s="5" t="s">
        <v>43</v>
      </c>
      <c r="G23" s="5">
        <v>2697.15</v>
      </c>
      <c r="H23" s="17">
        <f t="shared" si="0"/>
        <v>188341.98449999999</v>
      </c>
    </row>
    <row r="24" spans="1:8" ht="66.75" customHeight="1">
      <c r="A24" s="2" t="s">
        <v>115</v>
      </c>
      <c r="B24" s="31" t="s">
        <v>116</v>
      </c>
      <c r="C24" s="17"/>
      <c r="D24" s="17"/>
      <c r="E24" s="17">
        <v>18.82</v>
      </c>
      <c r="F24" s="5" t="s">
        <v>43</v>
      </c>
      <c r="G24" s="5">
        <v>3056.93</v>
      </c>
      <c r="H24" s="17">
        <f t="shared" si="0"/>
        <v>57531.422599999998</v>
      </c>
    </row>
    <row r="25" spans="1:8" ht="63">
      <c r="A25" s="2" t="s">
        <v>117</v>
      </c>
      <c r="B25" s="31" t="s">
        <v>118</v>
      </c>
      <c r="C25" s="17"/>
      <c r="D25" s="17"/>
      <c r="E25" s="17">
        <v>86.99</v>
      </c>
      <c r="F25" s="5" t="s">
        <v>43</v>
      </c>
      <c r="G25" s="5">
        <v>154.79</v>
      </c>
      <c r="H25" s="17">
        <f t="shared" si="0"/>
        <v>13465.182099999998</v>
      </c>
    </row>
    <row r="26" spans="1:8" ht="52.5">
      <c r="A26" s="2" t="s">
        <v>119</v>
      </c>
      <c r="B26" s="31" t="s">
        <v>120</v>
      </c>
      <c r="C26" s="17"/>
      <c r="D26" s="17"/>
      <c r="E26" s="17">
        <v>100.06</v>
      </c>
      <c r="F26" s="5" t="s">
        <v>43</v>
      </c>
      <c r="G26" s="5">
        <v>133.78</v>
      </c>
      <c r="H26" s="17">
        <f t="shared" si="0"/>
        <v>13386.0268</v>
      </c>
    </row>
    <row r="27" spans="1:8" ht="52.5">
      <c r="A27" s="2" t="s">
        <v>121</v>
      </c>
      <c r="B27" s="31" t="s">
        <v>42</v>
      </c>
      <c r="C27" s="17">
        <v>61.24</v>
      </c>
      <c r="D27" s="17">
        <v>2</v>
      </c>
      <c r="E27" s="17">
        <v>17.89</v>
      </c>
      <c r="F27" s="5" t="s">
        <v>43</v>
      </c>
      <c r="G27" s="5">
        <v>191.59</v>
      </c>
      <c r="H27" s="17">
        <f t="shared" si="0"/>
        <v>3427.5451000000003</v>
      </c>
    </row>
    <row r="28" spans="1:8" ht="52.5">
      <c r="A28" s="2" t="s">
        <v>122</v>
      </c>
      <c r="B28" s="31" t="s">
        <v>123</v>
      </c>
      <c r="C28" s="17"/>
      <c r="D28" s="17"/>
      <c r="E28" s="17">
        <v>272.12</v>
      </c>
      <c r="F28" s="5" t="s">
        <v>43</v>
      </c>
      <c r="G28" s="5">
        <v>125.34</v>
      </c>
      <c r="H28" s="17">
        <f t="shared" si="0"/>
        <v>34107.520799999998</v>
      </c>
    </row>
    <row r="29" spans="1:8" ht="31.5">
      <c r="A29" s="2" t="s">
        <v>124</v>
      </c>
      <c r="B29" s="31" t="s">
        <v>125</v>
      </c>
      <c r="C29" s="17"/>
      <c r="D29" s="17"/>
      <c r="E29" s="17">
        <v>26.39</v>
      </c>
      <c r="F29" s="5" t="s">
        <v>43</v>
      </c>
      <c r="G29" s="5">
        <v>53.22</v>
      </c>
      <c r="H29" s="17">
        <f t="shared" si="0"/>
        <v>1404.4757999999999</v>
      </c>
    </row>
    <row r="30" spans="1:8" ht="55.5" customHeight="1">
      <c r="A30" s="2" t="s">
        <v>126</v>
      </c>
      <c r="B30" s="31" t="s">
        <v>47</v>
      </c>
      <c r="C30" s="30">
        <v>8.6800000000000002E-2</v>
      </c>
      <c r="D30" s="2">
        <v>5.25</v>
      </c>
      <c r="E30" s="2">
        <v>1.647</v>
      </c>
      <c r="F30" s="5" t="s">
        <v>48</v>
      </c>
      <c r="G30" s="5">
        <v>53433.91</v>
      </c>
      <c r="H30" s="17">
        <f t="shared" si="0"/>
        <v>88005.649770000004</v>
      </c>
    </row>
    <row r="31" spans="1:8" ht="43.5" customHeight="1">
      <c r="A31" s="2" t="s">
        <v>127</v>
      </c>
      <c r="B31" s="31" t="s">
        <v>128</v>
      </c>
      <c r="C31" s="17"/>
      <c r="D31" s="17"/>
      <c r="E31" s="17">
        <v>372.18</v>
      </c>
      <c r="F31" s="5" t="s">
        <v>43</v>
      </c>
      <c r="G31" s="5">
        <v>81.14</v>
      </c>
      <c r="H31" s="17">
        <f t="shared" si="0"/>
        <v>30198.6852</v>
      </c>
    </row>
    <row r="32" spans="1:8" ht="18.75">
      <c r="A32" s="2">
        <v>28</v>
      </c>
      <c r="B32" s="8" t="s">
        <v>21</v>
      </c>
      <c r="C32" s="17"/>
      <c r="D32" s="17"/>
      <c r="E32" s="17"/>
      <c r="F32" s="5"/>
      <c r="G32" s="5"/>
      <c r="H32" s="17"/>
    </row>
    <row r="33" spans="1:8" ht="15.75">
      <c r="A33" s="2" t="s">
        <v>22</v>
      </c>
      <c r="B33" s="4" t="s">
        <v>64</v>
      </c>
      <c r="C33" s="17">
        <v>21.77</v>
      </c>
      <c r="D33" s="17">
        <v>2</v>
      </c>
      <c r="E33" s="17">
        <v>23.42</v>
      </c>
      <c r="F33" s="5" t="s">
        <v>16</v>
      </c>
      <c r="G33" s="5">
        <v>431.75</v>
      </c>
      <c r="H33" s="17">
        <f t="shared" si="0"/>
        <v>10111.585000000001</v>
      </c>
    </row>
    <row r="34" spans="1:8" ht="15.75">
      <c r="A34" s="2" t="s">
        <v>26</v>
      </c>
      <c r="B34" s="4" t="s">
        <v>57</v>
      </c>
      <c r="C34" s="17">
        <v>10.25</v>
      </c>
      <c r="D34" s="17">
        <v>2</v>
      </c>
      <c r="E34" s="17">
        <v>6.23</v>
      </c>
      <c r="F34" s="5" t="s">
        <v>16</v>
      </c>
      <c r="G34" s="5">
        <v>710.13</v>
      </c>
      <c r="H34" s="17">
        <f t="shared" si="0"/>
        <v>4424.1099000000004</v>
      </c>
    </row>
    <row r="35" spans="1:8" ht="15.75">
      <c r="A35" s="2" t="s">
        <v>28</v>
      </c>
      <c r="B35" s="4" t="s">
        <v>129</v>
      </c>
      <c r="C35" s="17">
        <v>20.78</v>
      </c>
      <c r="D35" s="17">
        <v>2</v>
      </c>
      <c r="E35" s="17">
        <v>16353</v>
      </c>
      <c r="F35" s="5" t="s">
        <v>16</v>
      </c>
      <c r="G35" s="5">
        <v>780.21</v>
      </c>
      <c r="H35" s="17">
        <f>G35*E35/1000</f>
        <v>12758.774130000002</v>
      </c>
    </row>
    <row r="36" spans="1:8" ht="15.75">
      <c r="A36" s="2" t="s">
        <v>30</v>
      </c>
      <c r="B36" s="4" t="s">
        <v>130</v>
      </c>
      <c r="C36" s="17">
        <v>4.79</v>
      </c>
      <c r="D36" s="17">
        <v>2</v>
      </c>
      <c r="E36" s="17">
        <v>23.53</v>
      </c>
      <c r="F36" s="5" t="s">
        <v>16</v>
      </c>
      <c r="G36" s="5">
        <v>391.29</v>
      </c>
      <c r="H36" s="17">
        <f t="shared" si="0"/>
        <v>9207.0537000000004</v>
      </c>
    </row>
    <row r="37" spans="1:8">
      <c r="A37" s="2" t="s">
        <v>131</v>
      </c>
      <c r="B37" s="4" t="s">
        <v>132</v>
      </c>
      <c r="C37" s="17"/>
      <c r="D37" s="17"/>
      <c r="E37" s="17">
        <v>11.72</v>
      </c>
      <c r="F37" s="5" t="s">
        <v>88</v>
      </c>
      <c r="G37" s="5">
        <v>167.7</v>
      </c>
      <c r="H37" s="17">
        <f t="shared" si="0"/>
        <v>1965.444</v>
      </c>
    </row>
    <row r="38" spans="1:8">
      <c r="A38" s="9"/>
      <c r="B38" s="24"/>
      <c r="C38" s="24"/>
      <c r="D38" s="24"/>
      <c r="E38" s="24"/>
      <c r="F38" s="24"/>
      <c r="G38" s="24"/>
      <c r="H38" s="10">
        <f>SUM(H5:H37)</f>
        <v>864523.24450000003</v>
      </c>
    </row>
    <row r="39" spans="1:8" ht="15" customHeight="1">
      <c r="B39" s="25" t="s">
        <v>133</v>
      </c>
      <c r="C39" s="25"/>
      <c r="D39" s="25"/>
      <c r="E39" s="25"/>
      <c r="F39" s="25"/>
      <c r="G39" s="25"/>
      <c r="H39" s="25"/>
    </row>
    <row r="40" spans="1:8">
      <c r="B40" s="25"/>
      <c r="C40" s="25"/>
      <c r="D40" s="25"/>
      <c r="E40" s="25"/>
      <c r="F40" s="25"/>
      <c r="G40" s="25"/>
      <c r="H40" s="25"/>
    </row>
    <row r="41" spans="1:8">
      <c r="B41" s="25"/>
      <c r="C41" s="25"/>
      <c r="D41" s="25"/>
      <c r="E41" s="25"/>
      <c r="F41" s="25"/>
      <c r="G41" s="25"/>
      <c r="H41" s="25"/>
    </row>
    <row r="42" spans="1:8">
      <c r="B42" s="25"/>
      <c r="C42" s="25"/>
      <c r="D42" s="25"/>
      <c r="E42" s="25"/>
      <c r="F42" s="25"/>
      <c r="G42" s="25"/>
      <c r="H42" s="25"/>
    </row>
  </sheetData>
  <mergeCells count="5">
    <mergeCell ref="A1:H1"/>
    <mergeCell ref="A2:H2"/>
    <mergeCell ref="A3:H3"/>
    <mergeCell ref="B38:G38"/>
    <mergeCell ref="B39:H42"/>
  </mergeCells>
  <pageMargins left="0.22" right="0.16"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dimension ref="A1:I23"/>
  <sheetViews>
    <sheetView tabSelected="1" workbookViewId="0">
      <selection activeCell="B5" sqref="B5"/>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19" t="s">
        <v>0</v>
      </c>
      <c r="B1" s="20"/>
      <c r="C1" s="20"/>
      <c r="D1" s="20"/>
      <c r="E1" s="20"/>
      <c r="F1" s="20"/>
      <c r="G1" s="20"/>
      <c r="H1" s="20"/>
      <c r="I1" s="14"/>
    </row>
    <row r="2" spans="1:9" ht="18.75">
      <c r="A2" s="21" t="s">
        <v>1</v>
      </c>
      <c r="B2" s="22"/>
      <c r="C2" s="22"/>
      <c r="D2" s="22"/>
      <c r="E2" s="22"/>
      <c r="F2" s="22"/>
      <c r="G2" s="22"/>
      <c r="H2" s="22"/>
      <c r="I2" s="14"/>
    </row>
    <row r="3" spans="1:9" ht="43.5" customHeight="1">
      <c r="A3" s="23" t="s">
        <v>62</v>
      </c>
      <c r="B3" s="23"/>
      <c r="C3" s="23"/>
      <c r="D3" s="23"/>
      <c r="E3" s="23"/>
      <c r="F3" s="23"/>
      <c r="G3" s="23"/>
      <c r="H3" s="23"/>
      <c r="I3" s="15"/>
    </row>
    <row r="4" spans="1:9">
      <c r="A4" s="1" t="s">
        <v>3</v>
      </c>
      <c r="B4" s="1" t="s">
        <v>4</v>
      </c>
      <c r="C4" s="1">
        <v>1</v>
      </c>
      <c r="D4" s="1">
        <v>2</v>
      </c>
      <c r="E4" s="1" t="s">
        <v>34</v>
      </c>
      <c r="F4" s="1" t="s">
        <v>6</v>
      </c>
      <c r="G4" s="1" t="s">
        <v>7</v>
      </c>
      <c r="H4" s="1" t="s">
        <v>8</v>
      </c>
    </row>
    <row r="5" spans="1:9" ht="25.5">
      <c r="A5" s="2">
        <v>1</v>
      </c>
      <c r="B5" s="4" t="s">
        <v>63</v>
      </c>
      <c r="C5" s="5">
        <v>3</v>
      </c>
      <c r="D5" s="5">
        <v>3</v>
      </c>
      <c r="E5" s="17">
        <f>C5+D5</f>
        <v>6</v>
      </c>
      <c r="F5" s="17" t="s">
        <v>10</v>
      </c>
      <c r="G5" s="17">
        <v>243.77</v>
      </c>
      <c r="H5" s="17">
        <f>G5*E5</f>
        <v>1462.6200000000001</v>
      </c>
    </row>
    <row r="6" spans="1:9" ht="114.75">
      <c r="A6" s="2" t="s">
        <v>11</v>
      </c>
      <c r="B6" s="4" t="s">
        <v>12</v>
      </c>
      <c r="C6" s="17">
        <v>65.430000000000007</v>
      </c>
      <c r="D6" s="17">
        <v>78.510000000000005</v>
      </c>
      <c r="E6" s="17">
        <f t="shared" ref="E6:E19" si="0">C6+D6</f>
        <v>143.94</v>
      </c>
      <c r="F6" s="5" t="s">
        <v>13</v>
      </c>
      <c r="G6" s="5">
        <v>112.53</v>
      </c>
      <c r="H6" s="17">
        <f t="shared" ref="H6:H19" si="1">G6*E6</f>
        <v>16197.5682</v>
      </c>
    </row>
    <row r="7" spans="1:9" ht="89.25">
      <c r="A7" s="2" t="s">
        <v>14</v>
      </c>
      <c r="B7" s="6" t="s">
        <v>36</v>
      </c>
      <c r="C7" s="17">
        <v>5.32</v>
      </c>
      <c r="D7" s="17">
        <v>6.38</v>
      </c>
      <c r="E7" s="17">
        <f t="shared" si="0"/>
        <v>11.7</v>
      </c>
      <c r="F7" s="5" t="s">
        <v>16</v>
      </c>
      <c r="G7" s="5">
        <v>228.47</v>
      </c>
      <c r="H7" s="17">
        <f t="shared" si="1"/>
        <v>2673.0989999999997</v>
      </c>
    </row>
    <row r="8" spans="1:9" ht="63.75">
      <c r="A8" s="2" t="s">
        <v>17</v>
      </c>
      <c r="B8" s="4" t="s">
        <v>18</v>
      </c>
      <c r="C8" s="17">
        <v>8.93</v>
      </c>
      <c r="D8" s="17">
        <v>10.71</v>
      </c>
      <c r="E8" s="17">
        <f t="shared" si="0"/>
        <v>19.64</v>
      </c>
      <c r="F8" s="5" t="s">
        <v>16</v>
      </c>
      <c r="G8" s="5">
        <v>1191.77</v>
      </c>
      <c r="H8" s="17">
        <f t="shared" si="1"/>
        <v>23406.362799999999</v>
      </c>
    </row>
    <row r="9" spans="1:9" ht="102">
      <c r="A9" s="2" t="s">
        <v>37</v>
      </c>
      <c r="B9" s="4" t="s">
        <v>38</v>
      </c>
      <c r="C9" s="17">
        <v>7.72</v>
      </c>
      <c r="D9" s="17">
        <v>9.27</v>
      </c>
      <c r="E9" s="17">
        <f t="shared" si="0"/>
        <v>16.989999999999998</v>
      </c>
      <c r="F9" s="5" t="s">
        <v>16</v>
      </c>
      <c r="G9" s="5">
        <v>5913.66</v>
      </c>
      <c r="H9" s="17">
        <f t="shared" si="1"/>
        <v>100473.08339999999</v>
      </c>
    </row>
    <row r="10" spans="1:9" ht="89.25">
      <c r="A10" s="2" t="s">
        <v>39</v>
      </c>
      <c r="B10" s="4" t="s">
        <v>40</v>
      </c>
      <c r="C10" s="17">
        <v>21.25</v>
      </c>
      <c r="D10" s="17">
        <v>25.49</v>
      </c>
      <c r="E10" s="17">
        <f t="shared" si="0"/>
        <v>46.739999999999995</v>
      </c>
      <c r="F10" s="5" t="s">
        <v>16</v>
      </c>
      <c r="G10" s="5">
        <v>2788.17</v>
      </c>
      <c r="H10" s="17">
        <f t="shared" si="1"/>
        <v>130319.06579999998</v>
      </c>
    </row>
    <row r="11" spans="1:9" ht="63.75">
      <c r="A11" s="18" t="s">
        <v>41</v>
      </c>
      <c r="B11" s="4" t="s">
        <v>42</v>
      </c>
      <c r="C11" s="17">
        <v>147.08000000000001</v>
      </c>
      <c r="D11" s="17">
        <v>176.48990000000001</v>
      </c>
      <c r="E11" s="17">
        <f t="shared" si="0"/>
        <v>323.56990000000002</v>
      </c>
      <c r="F11" s="5" t="s">
        <v>43</v>
      </c>
      <c r="G11" s="5">
        <v>259.29000000000002</v>
      </c>
      <c r="H11" s="17">
        <f t="shared" si="1"/>
        <v>83898.439371000015</v>
      </c>
    </row>
    <row r="12" spans="1:9" ht="102">
      <c r="A12" s="18" t="s">
        <v>44</v>
      </c>
      <c r="B12" s="4" t="s">
        <v>45</v>
      </c>
      <c r="C12" s="17">
        <v>2.66</v>
      </c>
      <c r="D12" s="17">
        <v>3.19</v>
      </c>
      <c r="E12" s="17">
        <f t="shared" si="0"/>
        <v>5.85</v>
      </c>
      <c r="F12" s="5" t="s">
        <v>16</v>
      </c>
      <c r="G12" s="5">
        <v>6219.21</v>
      </c>
      <c r="H12" s="17">
        <f t="shared" si="1"/>
        <v>36382.378499999999</v>
      </c>
    </row>
    <row r="13" spans="1:9" ht="89.25">
      <c r="A13" s="18" t="s">
        <v>46</v>
      </c>
      <c r="B13" s="4" t="s">
        <v>47</v>
      </c>
      <c r="C13" s="17">
        <v>0.28999999999999998</v>
      </c>
      <c r="D13" s="17">
        <v>0.34</v>
      </c>
      <c r="E13" s="17">
        <f t="shared" si="0"/>
        <v>0.63</v>
      </c>
      <c r="F13" s="5" t="s">
        <v>48</v>
      </c>
      <c r="G13" s="5">
        <v>53433.91</v>
      </c>
      <c r="H13" s="17">
        <f t="shared" si="1"/>
        <v>33663.363300000005</v>
      </c>
    </row>
    <row r="14" spans="1:9" ht="18.75">
      <c r="A14" s="2">
        <v>10</v>
      </c>
      <c r="B14" s="8" t="s">
        <v>21</v>
      </c>
      <c r="C14" s="17"/>
      <c r="D14" s="17"/>
      <c r="E14" s="17"/>
      <c r="F14" s="5"/>
      <c r="G14" s="5"/>
      <c r="H14" s="17"/>
    </row>
    <row r="15" spans="1:9" ht="15.75">
      <c r="A15" s="2" t="s">
        <v>22</v>
      </c>
      <c r="B15" s="4" t="s">
        <v>64</v>
      </c>
      <c r="C15" s="17">
        <v>5.32</v>
      </c>
      <c r="D15" s="17">
        <v>6.38</v>
      </c>
      <c r="E15" s="17">
        <f t="shared" si="0"/>
        <v>11.7</v>
      </c>
      <c r="F15" s="5" t="s">
        <v>16</v>
      </c>
      <c r="G15" s="5">
        <v>431.75</v>
      </c>
      <c r="H15" s="17">
        <f t="shared" si="1"/>
        <v>5051.4749999999995</v>
      </c>
    </row>
    <row r="16" spans="1:9" ht="15.75">
      <c r="A16" s="2" t="s">
        <v>24</v>
      </c>
      <c r="B16" s="4" t="s">
        <v>65</v>
      </c>
      <c r="C16" s="17">
        <v>15.35</v>
      </c>
      <c r="D16" s="17">
        <v>18.391500000000001</v>
      </c>
      <c r="E16" s="17">
        <f t="shared" si="0"/>
        <v>33.741500000000002</v>
      </c>
      <c r="F16" s="5" t="s">
        <v>16</v>
      </c>
      <c r="G16" s="5">
        <v>710.13</v>
      </c>
      <c r="H16" s="17">
        <f t="shared" si="1"/>
        <v>23960.851395000002</v>
      </c>
    </row>
    <row r="17" spans="1:8" ht="15.75">
      <c r="A17" s="2" t="s">
        <v>26</v>
      </c>
      <c r="B17" s="4" t="s">
        <v>66</v>
      </c>
      <c r="C17" s="17">
        <v>30.18</v>
      </c>
      <c r="D17" s="17">
        <v>36.200000000000003</v>
      </c>
      <c r="E17" s="17">
        <f t="shared" si="0"/>
        <v>66.38</v>
      </c>
      <c r="F17" s="5" t="s">
        <v>16</v>
      </c>
      <c r="G17" s="5">
        <v>664.32</v>
      </c>
      <c r="H17" s="17">
        <f t="shared" si="1"/>
        <v>44097.561600000001</v>
      </c>
    </row>
    <row r="18" spans="1:8" ht="15.75">
      <c r="A18" s="2" t="s">
        <v>28</v>
      </c>
      <c r="B18" s="4" t="s">
        <v>67</v>
      </c>
      <c r="C18" s="17">
        <v>9.27</v>
      </c>
      <c r="D18" s="17">
        <v>11.103</v>
      </c>
      <c r="E18" s="17">
        <f t="shared" si="0"/>
        <v>20.372999999999998</v>
      </c>
      <c r="F18" s="5" t="s">
        <v>16</v>
      </c>
      <c r="G18" s="5">
        <v>391.29</v>
      </c>
      <c r="H18" s="17">
        <f t="shared" si="1"/>
        <v>7971.7511699999995</v>
      </c>
    </row>
    <row r="19" spans="1:8" ht="15.75">
      <c r="A19" s="2" t="s">
        <v>30</v>
      </c>
      <c r="B19" s="4" t="s">
        <v>31</v>
      </c>
      <c r="C19" s="17">
        <v>65.430000000000007</v>
      </c>
      <c r="D19" s="17">
        <v>78.510000000000005</v>
      </c>
      <c r="E19" s="17">
        <f t="shared" si="0"/>
        <v>143.94</v>
      </c>
      <c r="F19" s="5" t="s">
        <v>16</v>
      </c>
      <c r="G19" s="5">
        <v>167.71</v>
      </c>
      <c r="H19" s="17">
        <f t="shared" si="1"/>
        <v>24140.1774</v>
      </c>
    </row>
    <row r="20" spans="1:8">
      <c r="A20" s="9"/>
      <c r="B20" s="24"/>
      <c r="C20" s="24"/>
      <c r="D20" s="24"/>
      <c r="E20" s="24"/>
      <c r="F20" s="24"/>
      <c r="G20" s="24"/>
      <c r="H20" s="10">
        <f>SUM(H5:H19)</f>
        <v>533697.796936</v>
      </c>
    </row>
    <row r="21" spans="1:8">
      <c r="A21" s="11"/>
      <c r="B21" s="12"/>
      <c r="C21" s="12"/>
      <c r="D21" s="12"/>
      <c r="E21" s="12"/>
      <c r="F21" s="12"/>
      <c r="G21" s="12"/>
      <c r="H21" s="13"/>
    </row>
    <row r="22" spans="1:8">
      <c r="A22" s="11"/>
      <c r="B22" s="12"/>
      <c r="C22" s="12"/>
      <c r="D22" s="12"/>
      <c r="E22" s="12"/>
      <c r="F22" s="12"/>
      <c r="G22" s="12"/>
      <c r="H22" s="13"/>
    </row>
    <row r="23" spans="1:8" ht="41.25" customHeight="1">
      <c r="B23" s="25" t="s">
        <v>68</v>
      </c>
      <c r="C23" s="25"/>
      <c r="D23" s="25"/>
      <c r="E23" s="25"/>
      <c r="F23" s="25"/>
      <c r="G23" s="25"/>
      <c r="H23" s="25"/>
    </row>
  </sheetData>
  <mergeCells count="5">
    <mergeCell ref="A1:H1"/>
    <mergeCell ref="A2:H2"/>
    <mergeCell ref="A3:H3"/>
    <mergeCell ref="B20:G20"/>
    <mergeCell ref="B23:H23"/>
  </mergeCells>
  <pageMargins left="0.16" right="0.3"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Scheme No-01</vt:lpstr>
      <vt:lpstr>Scheme NO-02</vt:lpstr>
      <vt:lpstr>Scheme NO-03</vt:lpstr>
      <vt:lpstr>Scheme No-04</vt:lpstr>
      <vt:lpstr>Scheme No-05</vt:lpstr>
      <vt:lpstr>Scheme No-06</vt:lpstr>
      <vt:lpstr>Scheme No-07</vt:lpstr>
      <vt:lpstr>Scheme No-08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2018-02-15T07:14:19Z</cp:lastPrinted>
  <dcterms:created xsi:type="dcterms:W3CDTF">2018-02-15T06:51:08Z</dcterms:created>
  <dcterms:modified xsi:type="dcterms:W3CDTF">2018-02-15T07:15:03Z</dcterms:modified>
</cp:coreProperties>
</file>